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firstSheet="2" activeTab="7"/>
  </bookViews>
  <sheets>
    <sheet name="Priloha_1" sheetId="2" r:id="rId1"/>
    <sheet name="Priloha_2" sheetId="1" r:id="rId2"/>
    <sheet name="Priloha_3" sheetId="6" r:id="rId3"/>
    <sheet name="Priloha_4" sheetId="7" r:id="rId4"/>
    <sheet name="Priloha_5" sheetId="5" r:id="rId5"/>
    <sheet name="Priloha_6" sheetId="8" r:id="rId6"/>
    <sheet name="Priloha_7" sheetId="9" r:id="rId7"/>
    <sheet name="Priloha_8" sheetId="10" r:id="rId8"/>
    <sheet name="Sheet1" sheetId="11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<sst xmlns="http://schemas.openxmlformats.org/spreadsheetml/2006/main" count="494" uniqueCount="298">
  <si>
    <t>Typ souboru</t>
  </si>
  <si>
    <t>Řídící soubor (model setup)</t>
  </si>
  <si>
    <t>.she</t>
  </si>
  <si>
    <t>.dfs2</t>
  </si>
  <si>
    <t>Topografie (Topography)</t>
  </si>
  <si>
    <t>Oblast modelu (Model domain)</t>
  </si>
  <si>
    <t xml:space="preserve">Klimatická data: </t>
  </si>
  <si>
    <t>Srážkové úhny (Precipitation Rate)</t>
  </si>
  <si>
    <r>
      <t>ET</t>
    </r>
    <r>
      <rPr>
        <vertAlign val="subscript"/>
        <sz val="11"/>
        <color theme="1"/>
        <rFont val="Calibri"/>
        <family val="2"/>
        <scheme val="minor"/>
      </rPr>
      <t>Ref</t>
    </r>
    <r>
      <rPr>
        <sz val="11"/>
        <color theme="1"/>
        <rFont val="Calibri"/>
        <family val="2"/>
        <scheme val="minor"/>
      </rPr>
      <t xml:space="preserve"> (Reference Evapotranspiration)</t>
    </r>
  </si>
  <si>
    <t>Teplota vzduchu (Air temperature)</t>
  </si>
  <si>
    <t>Mapa využití území (Vegetation)</t>
  </si>
  <si>
    <t>.shp / .dfs2</t>
  </si>
  <si>
    <t>Vegetační parametry (Vegetation Property File</t>
  </si>
  <si>
    <t>.etv</t>
  </si>
  <si>
    <t>Mapa půdních typů</t>
  </si>
  <si>
    <t>Půdní parametry (UZ Soil Property File)</t>
  </si>
  <si>
    <t>.uzs</t>
  </si>
  <si>
    <t>Mapa geologických jednotek - samostatný soubor pro každou vrstvu N (1,x) (Geological Unit Distribution)</t>
  </si>
  <si>
    <t>Hloubka mělké podpovrchové drenáže (Subsurface Drainage Depth)</t>
  </si>
  <si>
    <t>Počáteční podmínky HPV (Initial Potential Head)</t>
  </si>
  <si>
    <t>Dílčí zdrojová povodí mělké podpovrchové drenáže (Drain Codes)</t>
  </si>
  <si>
    <t>Výsledkové soubory:</t>
  </si>
  <si>
    <t>.dfs3</t>
  </si>
  <si>
    <t>.dfs0</t>
  </si>
  <si>
    <t>2D prostorové výsledky (seznam viz příloha č.1)</t>
  </si>
  <si>
    <t>3D prostorové výsledky (seznam viz příloha č.1)</t>
  </si>
  <si>
    <t>Časové řady</t>
  </si>
  <si>
    <t>.sim11</t>
  </si>
  <si>
    <t>Říční síť (River Network)</t>
  </si>
  <si>
    <t>Řídící soubor (Model Setup)</t>
  </si>
  <si>
    <t>Databáze příčných profilů (Cross-Sections)</t>
  </si>
  <si>
    <t>.nwk11</t>
  </si>
  <si>
    <t>.xns11</t>
  </si>
  <si>
    <t>Databáze okrajových podmínek (Boundary Conditions)</t>
  </si>
  <si>
    <t>.bnd11</t>
  </si>
  <si>
    <t>Parametry hydrodynamické simulace (HD Parameters)</t>
  </si>
  <si>
    <t>.hd11</t>
  </si>
  <si>
    <t xml:space="preserve">HOT Start </t>
  </si>
  <si>
    <t>.res1D</t>
  </si>
  <si>
    <t>Výsledkové soubory</t>
  </si>
  <si>
    <t>.mhydro</t>
  </si>
  <si>
    <t>.Sheres</t>
  </si>
  <si>
    <t>Přípona názvu soubrou</t>
  </si>
  <si>
    <t>Modul</t>
  </si>
  <si>
    <t>1) MSHE</t>
  </si>
  <si>
    <t>2) MIKE HYDRO</t>
  </si>
  <si>
    <t>3) MIKE 11</t>
  </si>
  <si>
    <t>4) FEFLOW</t>
  </si>
  <si>
    <t>Název souboru - Typ výsledku</t>
  </si>
  <si>
    <t>xxx_2DSZ.dfs2 - Depth to Phreatic Surface (-m)</t>
  </si>
  <si>
    <t>xxx_3DUZ.dfs3 
- Water Content in unsaturated Zone (-)
-Satration in Unsaturated Zone (-)
-Root Water Uptake (mm/d)</t>
  </si>
  <si>
    <r>
      <t>xxx_3DSZflow.dfs3
- groundwater flow in x-direction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
- groundwater flow in y-direction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
- groundwater flux in z-direction (mm/day)
- SZ exchange flow with river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
- SZ drainage flow from point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</si>
  <si>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xxx_2DSZflow.dfs2
- seepage flow SZ -overland (mm/day)
- seepage flow overland - SZ (negative) (mm/day)</t>
  </si>
  <si>
    <t>xxx_2DUZ_AllCells.dfs2
- infiltration to UZ (negative) (mm/day)
- exchange between UZ and SZ (pos.up) (mm/day)
- bypass flow UZ (negative) (mm/day)
- UZ deficit (mm)
- Total recharge to SZ (pos.down) (mm/day)</t>
  </si>
  <si>
    <t>xxx_SnowMelt.dfs2
- Total Snow storage (mm)
- Wet Snow storage Fraction (-)
- Precipitation + Irrigation added to Snow (mm/day)
- Total Snow converted to Overland Flow (mm/day)
- Freezing due to Air temperature (mm/day)
- Melting due to Air temperature (mm/day)
- Snow evaporation (mm/day)</t>
  </si>
  <si>
    <t>Xxx_overland.dfs2
- Depth of overland water (mm)
- Overland flow in x-direction (m3/s)
- Overland flow in y-direction (m3/s)</t>
  </si>
  <si>
    <t>Xxx_ET_UzCells.dfs2
- actual evapotranspiration (mm/day)
- actual transpiration (mm/day)
- actual soil  evaporation (mm/day)
- actual evaporation from interception (mm/day)
- actual evaporation from ponded water (mm/day)
- canopy interception storage (mm)
- Evapotranspiration from SZ (mm/day)</t>
  </si>
  <si>
    <t>xxx_ET_AllCells.dfs2
- Precipitation rate (mm/day)
- Average water content in the rootzone (-)</t>
  </si>
  <si>
    <t xml:space="preserve">Případné další relevantní výsledky </t>
  </si>
  <si>
    <t>.dfs0, .dfs2, .dfs3</t>
  </si>
  <si>
    <t>xxx.res1D - Výsledkový soubor hydrodynamické simulace</t>
  </si>
  <si>
    <t>2/3) 
MIKE HYDRO/MIKE 11</t>
  </si>
  <si>
    <t xml:space="preserve">xxx.ADDOUT.res1D
 - Lateral Inflows (m3/s)
 - Control Strategy ID </t>
  </si>
  <si>
    <t>Skupina profilů</t>
  </si>
  <si>
    <t>Typ profilu</t>
  </si>
  <si>
    <t>Doplňkový</t>
  </si>
  <si>
    <t>Kontrolní</t>
  </si>
  <si>
    <t>ID</t>
  </si>
  <si>
    <t>Y</t>
  </si>
  <si>
    <t xml:space="preserve">X </t>
  </si>
  <si>
    <t>Oficiální - kalibrační</t>
  </si>
  <si>
    <t>A</t>
  </si>
  <si>
    <t>B</t>
  </si>
  <si>
    <t>C</t>
  </si>
  <si>
    <t>.fem</t>
  </si>
  <si>
    <t>.shp / .dat /.tif /…</t>
  </si>
  <si>
    <t xml:space="preserve">Pomocné soubory využité pro tvorbu modelu a okrajových podmínek </t>
  </si>
  <si>
    <t>.dac</t>
  </si>
  <si>
    <t>xxx.dac</t>
  </si>
  <si>
    <t>Bílovice nad Svitavou</t>
  </si>
  <si>
    <t>Svitava</t>
  </si>
  <si>
    <t>Josefov</t>
  </si>
  <si>
    <t>Křtinský potok</t>
  </si>
  <si>
    <t>Křtiny</t>
  </si>
  <si>
    <t>Jedovnice-pila</t>
  </si>
  <si>
    <t>Jedovnický potok</t>
  </si>
  <si>
    <t>Skalní Mlýn</t>
  </si>
  <si>
    <t>Punkva</t>
  </si>
  <si>
    <t>Holštejn</t>
  </si>
  <si>
    <t>Bílá voda</t>
  </si>
  <si>
    <t>Sloup</t>
  </si>
  <si>
    <t>Sloup-Vlčí skála</t>
  </si>
  <si>
    <t>VD Boskovice</t>
  </si>
  <si>
    <t>Bělá</t>
  </si>
  <si>
    <t>Letovice</t>
  </si>
  <si>
    <t>VD Letovice</t>
  </si>
  <si>
    <t>Křetínka</t>
  </si>
  <si>
    <t>Prostřední Poříčí</t>
  </si>
  <si>
    <t>Prostřední Poříčí-Dolní Poříčí</t>
  </si>
  <si>
    <t>Rozhraní</t>
  </si>
  <si>
    <t>Hradec nad Svitavou</t>
  </si>
  <si>
    <t>(S-JTSK)</t>
  </si>
  <si>
    <t>Název</t>
  </si>
  <si>
    <t>Tok</t>
  </si>
  <si>
    <t>Pod soutokem s Bělou</t>
  </si>
  <si>
    <t>Pod soutokem s Býkovkou</t>
  </si>
  <si>
    <t>Pod soutokem s Punkvou</t>
  </si>
  <si>
    <t>Svratka</t>
  </si>
  <si>
    <t>Před soutokem se Svitavou</t>
  </si>
  <si>
    <t>Ústí</t>
  </si>
  <si>
    <t>Pod ČOV Modřice</t>
  </si>
  <si>
    <t>Typ dat</t>
  </si>
  <si>
    <t>Konkrétní proměnná</t>
  </si>
  <si>
    <t>1981 -2021</t>
  </si>
  <si>
    <t>Hladiny podzemních vod</t>
  </si>
  <si>
    <t>Průtoky v bialčních profilech</t>
  </si>
  <si>
    <t>Období</t>
  </si>
  <si>
    <t>Časový krok</t>
  </si>
  <si>
    <t>týdenní</t>
  </si>
  <si>
    <t>denní</t>
  </si>
  <si>
    <t>Data hydrologická</t>
  </si>
  <si>
    <t>Data klimatikcá</t>
  </si>
  <si>
    <t>Haldiny v náadržích</t>
  </si>
  <si>
    <t>1976-2021</t>
  </si>
  <si>
    <t>Data půdní</t>
  </si>
  <si>
    <t>-----</t>
  </si>
  <si>
    <t>Infiltrační kapacita svrchní vrstvy</t>
  </si>
  <si>
    <t>Retenční křivky v profilu do 1m</t>
  </si>
  <si>
    <t>Zrnitosní složení v profilu do 1m</t>
  </si>
  <si>
    <t>Mapa využití krajiny</t>
  </si>
  <si>
    <t>Aktuální evapotranspirace</t>
  </si>
  <si>
    <t>2001-2021</t>
  </si>
  <si>
    <t>Index listové plochy</t>
  </si>
  <si>
    <t>Vegetační koeficenty Kc</t>
  </si>
  <si>
    <t>Prostorová data z DPZ a data z nich modelovaná</t>
  </si>
  <si>
    <t>Kategorie dle Corine land cover map 2018</t>
  </si>
  <si>
    <t>Rreferenční evapotranspirace - grid 500 m</t>
  </si>
  <si>
    <t>Srážky - grid 500 m</t>
  </si>
  <si>
    <t>Teplota vzduchu - grid 500 m</t>
  </si>
  <si>
    <t>1976-2021, 2026-2070</t>
  </si>
  <si>
    <t>Formát</t>
  </si>
  <si>
    <t>.csv</t>
  </si>
  <si>
    <t>.shp</t>
  </si>
  <si>
    <t>Hloubka kořenění</t>
  </si>
  <si>
    <t>Varianty výpočtů</t>
  </si>
  <si>
    <t>ID scénáře</t>
  </si>
  <si>
    <t>Varianta povodí Svitavy  včetně Brna a části brněnské Svratky po Modřice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</si>
  <si>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</si>
  <si>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</si>
  <si>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</si>
  <si>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</si>
  <si>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</si>
  <si>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</si>
  <si>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</si>
  <si>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</si>
  <si>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</si>
  <si>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</si>
  <si>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</si>
  <si>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</si>
  <si>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MD</t>
  </si>
  <si>
    <t>požadavky na data / komunikace</t>
  </si>
  <si>
    <t xml:space="preserve">zpracování dat, včetně analýzy a doplnění </t>
  </si>
  <si>
    <t>sestavení hydrologického distribuovaného modelu</t>
  </si>
  <si>
    <t>sestavení hydrodynamického modelu koryt významných toků , nádrže, vodní díla</t>
  </si>
  <si>
    <t>testování</t>
  </si>
  <si>
    <t xml:space="preserve">validace (na profily dle dohody se zadavatelem) </t>
  </si>
  <si>
    <t xml:space="preserve">Zpráva a převod výsledků včetně zadávacích familií datových řad zadavateli </t>
  </si>
  <si>
    <t>konzultace se zpracovatelem modelu</t>
  </si>
  <si>
    <t>příprava dat a integrace dat se sousedících povodí</t>
  </si>
  <si>
    <t>definice parametrů rozhraní srážko-odtokového modelu</t>
  </si>
  <si>
    <t>úpravy okrajových podmínek</t>
  </si>
  <si>
    <t xml:space="preserve">integrace všech segmentů modelování do jednoho prostředí </t>
  </si>
  <si>
    <t xml:space="preserve">výstupy, sestavy a analýza výsledků </t>
  </si>
  <si>
    <t>1,9</t>
  </si>
  <si>
    <t>výstupy  analýzy</t>
  </si>
  <si>
    <t xml:space="preserve">příprava vstupů </t>
  </si>
  <si>
    <t>výstupy a analýzy</t>
  </si>
  <si>
    <t>2,6</t>
  </si>
  <si>
    <t>sazba Manager</t>
  </si>
  <si>
    <t>Kč/hod</t>
  </si>
  <si>
    <t>Kč/den</t>
  </si>
  <si>
    <t>sazba Expert</t>
  </si>
  <si>
    <t>počet jednotek</t>
  </si>
  <si>
    <t>počet pracovních dní na jednotku</t>
  </si>
  <si>
    <t>celkem člověkodní</t>
  </si>
  <si>
    <t>Srážky z radaru- grid 1km</t>
  </si>
  <si>
    <t>2014-2021</t>
  </si>
  <si>
    <t>zadání 5 variant opatření  (C12, C22, C23, C32, C42) dle požadavků - adaptační scénáře</t>
  </si>
  <si>
    <t>C12</t>
  </si>
  <si>
    <t>C22</t>
  </si>
  <si>
    <t>C23</t>
  </si>
  <si>
    <t>C32</t>
  </si>
  <si>
    <t>C42</t>
  </si>
  <si>
    <t>varianty opatření</t>
  </si>
  <si>
    <t>C00</t>
  </si>
  <si>
    <t>D32</t>
  </si>
  <si>
    <t>BU-MPI</t>
  </si>
  <si>
    <t>PB-MPI</t>
  </si>
  <si>
    <t>TO-MPI</t>
  </si>
  <si>
    <t>KV-MPI</t>
  </si>
  <si>
    <t>Klimatický scénář</t>
  </si>
  <si>
    <t>HadGem-RCP8.5</t>
  </si>
  <si>
    <t>MPI-RCP8.5</t>
  </si>
  <si>
    <t>komentář</t>
  </si>
  <si>
    <t>"business as ussual" - žádná opatření</t>
  </si>
  <si>
    <t>přírodě blízká opatření</t>
  </si>
  <si>
    <t>technická opatření</t>
  </si>
  <si>
    <t>přírodě blízká opatření+technická opatření</t>
  </si>
  <si>
    <t>technická opatření v krajině</t>
  </si>
  <si>
    <t>kalibrace  pro profily dle přílohy (21 dle přílohy 5)</t>
  </si>
  <si>
    <t>výstupy, analýza výsledků všech definovaných simulací (14) dle přílohy č. 4</t>
  </si>
  <si>
    <t xml:space="preserve">zpráva a převod výsledků včetně zadávacích familií datových řad zadavateli </t>
  </si>
  <si>
    <t xml:space="preserve">zpráva a převod výsledků zadavateli </t>
  </si>
  <si>
    <t>Base</t>
  </si>
  <si>
    <t>GCM_01</t>
  </si>
  <si>
    <t>GCM_02</t>
  </si>
  <si>
    <t>GCM_03</t>
  </si>
  <si>
    <t>GCM_04</t>
  </si>
  <si>
    <t>GCM_05</t>
  </si>
  <si>
    <t>GCM_06</t>
  </si>
  <si>
    <t>GCM_07</t>
  </si>
  <si>
    <t>GCM_08</t>
  </si>
  <si>
    <t>GCM_09</t>
  </si>
  <si>
    <t>GCM_10</t>
  </si>
  <si>
    <t>GCM_11</t>
  </si>
  <si>
    <t>GCM_12</t>
  </si>
  <si>
    <t>GCM_13</t>
  </si>
  <si>
    <t>GCM_14</t>
  </si>
  <si>
    <t>RCM_01</t>
  </si>
  <si>
    <t>RCM_02</t>
  </si>
  <si>
    <t>RCM_03</t>
  </si>
  <si>
    <t>RCM_04</t>
  </si>
  <si>
    <t>RCM_05</t>
  </si>
  <si>
    <t>RCM_06</t>
  </si>
  <si>
    <t>RCM_07</t>
  </si>
  <si>
    <t>RCM_08</t>
  </si>
  <si>
    <t>RCM_09</t>
  </si>
  <si>
    <t>RCM_10</t>
  </si>
  <si>
    <t>Kliamatický scénář</t>
  </si>
  <si>
    <t>pozorovaná data</t>
  </si>
  <si>
    <t>období</t>
  </si>
  <si>
    <t>1976-2021, 1999-2021</t>
  </si>
  <si>
    <t>komenář</t>
  </si>
  <si>
    <t>období pro pozorované průtoky, období s ET z DPZ</t>
  </si>
  <si>
    <t>NorESM1 M</t>
  </si>
  <si>
    <t>HadGEM2-ES</t>
  </si>
  <si>
    <t>MPI-ESM-LR</t>
  </si>
  <si>
    <t>RCP</t>
  </si>
  <si>
    <t>---</t>
  </si>
  <si>
    <t>MRI-ESM1</t>
  </si>
  <si>
    <t>GISS-E2-H</t>
  </si>
  <si>
    <t>CanESM2</t>
  </si>
  <si>
    <t>GFDL-CM3</t>
  </si>
  <si>
    <t>2026-2070</t>
  </si>
  <si>
    <t>teplý-suchý model</t>
  </si>
  <si>
    <t>teplý-suchý</t>
  </si>
  <si>
    <t>studený-suchý</t>
  </si>
  <si>
    <t>teplý-vlhký</t>
  </si>
  <si>
    <t>střed výchozího ansámblu zhrnujícího 25 GCM modelů - teplý-vlhký model</t>
  </si>
  <si>
    <t>studený-vlhký</t>
  </si>
  <si>
    <t>reprezentuje ansámblový průměr RCM</t>
  </si>
  <si>
    <t>nejteplejší a zároveň vlhčí než ansámblový průměr</t>
  </si>
  <si>
    <t>nejstudenější a zároveň sušší než ansámblový průměr</t>
  </si>
  <si>
    <t>MPI-M-MPI-ESM-LR_R1I1P1_SMHI-RCA4_V1                                                                                                                 </t>
  </si>
  <si>
    <t>MOHC-HADGEM2-ES_R1I1P1_KNMI-RACMO22E_V2                                                                                                              </t>
  </si>
  <si>
    <t>MPI-M-MPI-ESM-LR_R1I1P1_CLMCOM-CCLM4-8-17_V1                                                                                                         </t>
  </si>
  <si>
    <t>IPSL-IPSL-CM5A-MR_R1I1P1_SMHI-RCA4_V1                                                                                                                </t>
  </si>
  <si>
    <t>MIROC-MIROC5_R1I1P1_SMHI-RCA4_V1        </t>
  </si>
  <si>
    <t>teplý a suchý</t>
  </si>
  <si>
    <t>studený a vlhký</t>
  </si>
  <si>
    <t>bez DPH</t>
  </si>
  <si>
    <t>s DPH</t>
  </si>
  <si>
    <t>1. Vytvoření setupu MIKE SHE/HYDRO</t>
  </si>
  <si>
    <t>2. Stavba modelu FEFLOW a integrace modelových segmentů v jedno integrované prostředí</t>
  </si>
  <si>
    <t xml:space="preserve">3.  Simulace na scénářích </t>
  </si>
  <si>
    <t xml:space="preserve">4.   Mnohonásobné simulace integrovaným simulačním nástrojem na výpočetním clusteru uživatele   </t>
  </si>
  <si>
    <t>technická opatření v krajině a urbanizované zóně</t>
  </si>
  <si>
    <t>1) Varianta C42 představuje současný stav a bude využita pro historická klimatická data ve dvou variantách – i) období 1976-2021 (dostupná data průtoků) ; ii) období 1999-2021 (dostupná data evapotranspirace z dálkového průzkumu Země)</t>
  </si>
  <si>
    <t>3) Všech 5 variant bude testováno 24 variantách reprezentujících 2 scénáře vývoje CO2, 5 RCM a 7 GCM modelů, tzn. Celkem 120 simulací</t>
  </si>
  <si>
    <t>Tyto varianty (C12, C22, C23, C32 a C42) budou dále kombinovány s klimatickými scénáři (Příloha 6), a to:</t>
  </si>
  <si>
    <t>2) Všech 5 variant bude nejdříve testováno na 4 klimatických scénářích reprezentujících 2 scénáře vývoje CO2 a jeden RCM a jeden GCM, tzn. Celkem 20 simulací</t>
  </si>
  <si>
    <t>Příloha č. 6 – klimatická data – historická data (1976-2021) a přehled 24 scénářů (2026-2070)</t>
  </si>
  <si>
    <t>Příloha č. 8 - dílčí rozpočet</t>
  </si>
  <si>
    <t>Příloha č. 7 - harmonogram činností</t>
  </si>
  <si>
    <t>Příloha č. 5 - kontrolní profily pro vodní bilanci</t>
  </si>
  <si>
    <t>Příloha č. 4 - varianty výpočtů</t>
  </si>
  <si>
    <t>Příloha č. 3 - seznam poskytnutých dat jejich formáty a délky časových řad</t>
  </si>
  <si>
    <t>Příloha č. 2 - vnitřní povinné datové formáty modelových nástrojů – ve kterých bude odevzdán kontrolní soubor</t>
  </si>
  <si>
    <t xml:space="preserve">Příloha č. 1 - povinné výstupní formáty požadované pro analýzu dat </t>
  </si>
  <si>
    <t>Cena vytvoření bilančního integrovaného modelu třídy 5. 3D HG a HD (MIKESHE/HYDRO/FEFLOW) modelu s distribuovanými parametry. Kalibrace jednotlivě na průtok v závěrových profilech dílčích povodí.</t>
  </si>
  <si>
    <t>Maximální celková odměna za činnost v Kč bez DPH</t>
  </si>
  <si>
    <t>Maximální celková odměna za činnost v Kč vč. DPH</t>
  </si>
  <si>
    <t xml:space="preserve">příprava 2 vybraných klimatických scénářu (tzn. 10 simulací)  </t>
  </si>
  <si>
    <t>simulace modelem pro vybrané scénáře - testovací běhy, verifikace setupů</t>
  </si>
  <si>
    <t xml:space="preserve">4.   Mnohonásobné automatizované simulace integrovaným simulačním nástrojem na výpočetním clusteru uživatele   </t>
  </si>
  <si>
    <t xml:space="preserve">3.  Testovací simulace na scénářích </t>
  </si>
  <si>
    <t>simulace modelem pro varianty 5 adaptačních variant (C12, C22, C23, C32, C42) a 24 klimatických scénářů</t>
  </si>
  <si>
    <t xml:space="preserve">kalibrace na dvou historických časových řadách (1976-2021 a 1999-2021) denních hodnot vstupních proměnných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</si>
</sst>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.5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0F0D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 indent="2"/>
    </xf>
    <xf numFmtId="0" fontId="0" fillId="3" borderId="1" xfId="0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 indent="2"/>
    </xf>
    <xf numFmtId="0" fontId="0" fillId="4" borderId="2" xfId="0" applyFill="1" applyBorder="1" applyAlignment="1">
      <alignment horizontal="left" vertical="center" indent="2"/>
    </xf>
    <xf numFmtId="0" fontId="0" fillId="4" borderId="1" xfId="0" applyFill="1" applyBorder="1" applyAlignment="1">
      <alignment horizontal="left" vertical="center" indent="2"/>
    </xf>
    <xf numFmtId="0" fontId="0" fillId="4" borderId="3" xfId="0" applyFill="1" applyBorder="1" applyAlignment="1">
      <alignment horizontal="left" vertical="center" indent="2"/>
    </xf>
    <xf numFmtId="0" fontId="0" fillId="5" borderId="2" xfId="0" applyFill="1" applyBorder="1" applyAlignment="1">
      <alignment horizontal="left" vertical="center" indent="2"/>
    </xf>
    <xf numFmtId="0" fontId="0" fillId="5" borderId="3" xfId="0" applyFill="1" applyBorder="1" applyAlignment="1">
      <alignment horizontal="left" vertical="center" indent="2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2" borderId="5" xfId="0" applyFill="1" applyBorder="1" applyAlignment="1">
      <alignment horizontal="left" indent="4"/>
    </xf>
    <xf numFmtId="0" fontId="0" fillId="2" borderId="5" xfId="0" applyFill="1" applyBorder="1" applyAlignment="1">
      <alignment horizontal="left" wrapText="1" indent="1"/>
    </xf>
    <xf numFmtId="0" fontId="0" fillId="2" borderId="6" xfId="0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0" fillId="4" borderId="4" xfId="0" applyFill="1" applyBorder="1" applyAlignment="1">
      <alignment horizontal="left" indent="1"/>
    </xf>
    <xf numFmtId="0" fontId="0" fillId="4" borderId="5" xfId="0" applyFill="1" applyBorder="1" applyAlignment="1">
      <alignment horizontal="left" indent="1"/>
    </xf>
    <xf numFmtId="0" fontId="0" fillId="4" borderId="6" xfId="0" applyFill="1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0" fontId="0" fillId="5" borderId="5" xfId="0" applyFill="1" applyBorder="1" applyAlignment="1">
      <alignment horizontal="left" indent="1"/>
    </xf>
    <xf numFmtId="0" fontId="0" fillId="5" borderId="6" xfId="0" applyFill="1" applyBorder="1" applyAlignment="1">
      <alignment horizontal="left" indent="1"/>
    </xf>
    <xf numFmtId="0" fontId="4" fillId="0" borderId="0" xfId="0" applyFont="1"/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left" wrapText="1" indent="1"/>
    </xf>
    <xf numFmtId="0" fontId="0" fillId="2" borderId="6" xfId="0" applyFill="1" applyBorder="1" applyAlignment="1">
      <alignment horizontal="left" wrapText="1" indent="1"/>
    </xf>
    <xf numFmtId="0" fontId="0" fillId="6" borderId="4" xfId="0" applyFill="1" applyBorder="1" applyAlignment="1">
      <alignment horizontal="left" indent="1"/>
    </xf>
    <xf numFmtId="0" fontId="0" fillId="6" borderId="2" xfId="0" applyFill="1" applyBorder="1" applyAlignment="1">
      <alignment horizontal="left" vertical="center" indent="2"/>
    </xf>
    <xf numFmtId="0" fontId="0" fillId="6" borderId="1" xfId="0" applyFill="1" applyBorder="1" applyAlignment="1">
      <alignment horizontal="left" vertical="center" indent="2"/>
    </xf>
    <xf numFmtId="0" fontId="0" fillId="6" borderId="5" xfId="0" applyFill="1" applyBorder="1" applyAlignment="1">
      <alignment horizontal="left" wrapText="1" indent="1"/>
    </xf>
    <xf numFmtId="0" fontId="0" fillId="6" borderId="7" xfId="0" applyFill="1" applyBorder="1" applyAlignment="1">
      <alignment horizontal="left" wrapText="1" inden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left" wrapText="1" indent="1"/>
    </xf>
    <xf numFmtId="0" fontId="0" fillId="5" borderId="9" xfId="0" applyFill="1" applyBorder="1" applyAlignment="1">
      <alignment horizontal="left" vertical="center" indent="2"/>
    </xf>
    <xf numFmtId="0" fontId="0" fillId="5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11" xfId="0" applyFill="1" applyBorder="1" applyAlignment="1">
      <alignment horizontal="left" vertical="center" indent="2"/>
    </xf>
    <xf numFmtId="0" fontId="0" fillId="4" borderId="5" xfId="0" applyFill="1" applyBorder="1" applyAlignment="1" quotePrefix="1">
      <alignment horizontal="left" indent="1"/>
    </xf>
    <xf numFmtId="0" fontId="0" fillId="4" borderId="7" xfId="0" applyFill="1" applyBorder="1" applyAlignment="1">
      <alignment horizontal="left" indent="1"/>
    </xf>
    <xf numFmtId="0" fontId="0" fillId="4" borderId="7" xfId="0" applyFill="1" applyBorder="1" applyAlignment="1" quotePrefix="1">
      <alignment horizontal="left" indent="1"/>
    </xf>
    <xf numFmtId="0" fontId="0" fillId="4" borderId="6" xfId="0" applyFill="1" applyBorder="1" applyAlignment="1" quotePrefix="1">
      <alignment horizontal="left" indent="1"/>
    </xf>
    <xf numFmtId="0" fontId="0" fillId="5" borderId="8" xfId="0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0" fillId="2" borderId="13" xfId="0" applyFill="1" applyBorder="1" applyAlignment="1">
      <alignment horizontal="left" vertical="center" indent="2"/>
    </xf>
    <xf numFmtId="0" fontId="0" fillId="7" borderId="4" xfId="0" applyFill="1" applyBorder="1" applyAlignment="1">
      <alignment horizontal="left" indent="1"/>
    </xf>
    <xf numFmtId="0" fontId="0" fillId="7" borderId="2" xfId="0" applyFill="1" applyBorder="1" applyAlignment="1">
      <alignment horizontal="left" vertical="center" indent="2"/>
    </xf>
    <xf numFmtId="0" fontId="0" fillId="7" borderId="5" xfId="0" applyFill="1" applyBorder="1" applyAlignment="1">
      <alignment horizontal="left" indent="1"/>
    </xf>
    <xf numFmtId="0" fontId="0" fillId="7" borderId="1" xfId="0" applyFill="1" applyBorder="1" applyAlignment="1">
      <alignment horizontal="left" vertical="center" indent="2"/>
    </xf>
    <xf numFmtId="0" fontId="0" fillId="7" borderId="6" xfId="0" applyFill="1" applyBorder="1" applyAlignment="1">
      <alignment horizontal="left" indent="1"/>
    </xf>
    <xf numFmtId="0" fontId="0" fillId="7" borderId="3" xfId="0" applyFill="1" applyBorder="1" applyAlignment="1">
      <alignment horizontal="left" vertical="center" indent="2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5" xfId="0" applyFont="1" applyBorder="1" applyAlignment="1">
      <alignment vertical="top"/>
    </xf>
    <xf numFmtId="0" fontId="9" fillId="0" borderId="0" xfId="0" applyFont="1"/>
    <xf numFmtId="164" fontId="9" fillId="0" borderId="0" xfId="0" applyNumberFormat="1" applyFont="1"/>
    <xf numFmtId="0" fontId="8" fillId="0" borderId="0" xfId="0" applyFont="1"/>
    <xf numFmtId="164" fontId="9" fillId="8" borderId="0" xfId="0" applyNumberFormat="1" applyFont="1" applyFill="1"/>
    <xf numFmtId="0" fontId="9" fillId="9" borderId="0" xfId="0" applyFont="1" applyFill="1"/>
    <xf numFmtId="164" fontId="9" fillId="10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10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164" fontId="8" fillId="12" borderId="1" xfId="0" applyNumberFormat="1" applyFont="1" applyFill="1" applyBorder="1"/>
    <xf numFmtId="164" fontId="10" fillId="13" borderId="3" xfId="0" applyNumberFormat="1" applyFont="1" applyFill="1" applyBorder="1"/>
    <xf numFmtId="164" fontId="10" fillId="0" borderId="16" xfId="0" applyNumberFormat="1" applyFont="1" applyBorder="1"/>
    <xf numFmtId="0" fontId="9" fillId="11" borderId="6" xfId="0" applyFont="1" applyFill="1" applyBorder="1" applyAlignment="1">
      <alignment horizontal="center"/>
    </xf>
    <xf numFmtId="0" fontId="9" fillId="0" borderId="15" xfId="0" applyFont="1" applyBorder="1"/>
    <xf numFmtId="164" fontId="10" fillId="13" borderId="17" xfId="0" applyNumberFormat="1" applyFont="1" applyFill="1" applyBorder="1"/>
    <xf numFmtId="164" fontId="8" fillId="0" borderId="0" xfId="0" applyNumberFormat="1" applyFont="1"/>
    <xf numFmtId="3" fontId="9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7" fillId="0" borderId="0" xfId="0" applyFont="1"/>
    <xf numFmtId="164" fontId="0" fillId="0" borderId="0" xfId="0" applyNumberFormat="1"/>
    <xf numFmtId="0" fontId="12" fillId="0" borderId="5" xfId="0" applyFont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0" fillId="14" borderId="0" xfId="0" applyFill="1" applyBorder="1"/>
    <xf numFmtId="0" fontId="0" fillId="15" borderId="0" xfId="0" applyFill="1" applyBorder="1"/>
    <xf numFmtId="0" fontId="0" fillId="14" borderId="18" xfId="0" applyFill="1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15" borderId="19" xfId="0" applyFill="1" applyBorder="1"/>
    <xf numFmtId="0" fontId="0" fillId="0" borderId="24" xfId="0" applyBorder="1"/>
    <xf numFmtId="0" fontId="0" fillId="15" borderId="22" xfId="0" applyFill="1" applyBorder="1"/>
    <xf numFmtId="0" fontId="0" fillId="15" borderId="23" xfId="0" applyFill="1" applyBorder="1"/>
    <xf numFmtId="0" fontId="0" fillId="16" borderId="19" xfId="0" applyFill="1" applyBorder="1"/>
    <xf numFmtId="0" fontId="0" fillId="16" borderId="0" xfId="0" applyFill="1" applyBorder="1"/>
    <xf numFmtId="0" fontId="0" fillId="16" borderId="23" xfId="0" applyFill="1" applyBorder="1"/>
    <xf numFmtId="0" fontId="0" fillId="17" borderId="0" xfId="0" applyFill="1" applyBorder="1"/>
    <xf numFmtId="0" fontId="0" fillId="17" borderId="22" xfId="0" applyFill="1" applyBorder="1"/>
    <xf numFmtId="0" fontId="0" fillId="17" borderId="23" xfId="0" applyFill="1" applyBorder="1"/>
    <xf numFmtId="0" fontId="0" fillId="16" borderId="22" xfId="0" applyFill="1" applyBorder="1"/>
    <xf numFmtId="0" fontId="0" fillId="14" borderId="22" xfId="0" applyFill="1" applyBorder="1"/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18" borderId="2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18" borderId="3" xfId="0" applyFont="1" applyFill="1" applyBorder="1" applyAlignment="1">
      <alignment horizontal="center"/>
    </xf>
    <xf numFmtId="0" fontId="9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wrapText="1"/>
    </xf>
    <xf numFmtId="0" fontId="9" fillId="18" borderId="2" xfId="0" applyFont="1" applyFill="1" applyBorder="1" applyAlignment="1">
      <alignment horizontal="center" vertical="top"/>
    </xf>
    <xf numFmtId="0" fontId="9" fillId="18" borderId="1" xfId="0" applyFont="1" applyFill="1" applyBorder="1" applyAlignment="1">
      <alignment horizontal="center" vertical="top"/>
    </xf>
    <xf numFmtId="0" fontId="9" fillId="18" borderId="3" xfId="0" applyFont="1" applyFill="1" applyBorder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164" fontId="9" fillId="0" borderId="0" xfId="0" applyNumberFormat="1" applyFont="1" applyBorder="1"/>
    <xf numFmtId="164" fontId="8" fillId="0" borderId="16" xfId="0" applyNumberFormat="1" applyFont="1" applyBorder="1"/>
    <xf numFmtId="0" fontId="9" fillId="10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164" fontId="8" fillId="12" borderId="2" xfId="0" applyNumberFormat="1" applyFont="1" applyFill="1" applyBorder="1"/>
    <xf numFmtId="0" fontId="0" fillId="0" borderId="0" xfId="0" applyAlignment="1">
      <alignment horizontal="right"/>
    </xf>
    <xf numFmtId="0" fontId="9" fillId="0" borderId="25" xfId="0" applyFont="1" applyBorder="1"/>
    <xf numFmtId="0" fontId="0" fillId="0" borderId="0" xfId="0" applyBorder="1" applyAlignment="1">
      <alignment horizontal="left"/>
    </xf>
    <xf numFmtId="0" fontId="0" fillId="17" borderId="18" xfId="0" applyFill="1" applyBorder="1"/>
    <xf numFmtId="0" fontId="15" fillId="0" borderId="0" xfId="0" applyFont="1" applyAlignment="1">
      <alignment horizontal="left" vertical="center" indent="5"/>
    </xf>
    <xf numFmtId="0" fontId="16" fillId="0" borderId="0" xfId="0" applyFont="1" applyAlignment="1">
      <alignment horizontal="justify" vertical="center"/>
    </xf>
    <xf numFmtId="0" fontId="6" fillId="0" borderId="18" xfId="0" applyFont="1" applyBorder="1" applyAlignment="1">
      <alignment horizontal="left" inden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0" fillId="0" borderId="16" xfId="0" applyBorder="1" applyAlignment="1">
      <alignment horizontal="left" indent="1"/>
    </xf>
    <xf numFmtId="0" fontId="0" fillId="0" borderId="0" xfId="0" applyBorder="1" applyAlignment="1" quotePrefix="1">
      <alignment horizontal="center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horizontal="left" indent="1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6" fillId="0" borderId="0" xfId="0" applyFont="1"/>
    <xf numFmtId="0" fontId="9" fillId="0" borderId="26" xfId="0" applyFont="1" applyBorder="1"/>
    <xf numFmtId="0" fontId="8" fillId="0" borderId="8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left" indent="1"/>
    </xf>
    <xf numFmtId="0" fontId="0" fillId="17" borderId="19" xfId="0" applyFill="1" applyBorder="1"/>
    <xf numFmtId="164" fontId="9" fillId="0" borderId="0" xfId="0" applyNumberFormat="1" applyFont="1" applyFill="1"/>
    <xf numFmtId="0" fontId="0" fillId="0" borderId="0" xfId="0" applyFill="1" applyBorder="1"/>
    <xf numFmtId="3" fontId="9" fillId="0" borderId="0" xfId="0" applyNumberFormat="1" applyFont="1" applyFill="1" applyBorder="1"/>
    <xf numFmtId="0" fontId="0" fillId="16" borderId="18" xfId="0" applyFill="1" applyBorder="1"/>
    <xf numFmtId="0" fontId="0" fillId="0" borderId="22" xfId="0" applyFill="1" applyBorder="1"/>
    <xf numFmtId="0" fontId="4" fillId="0" borderId="18" xfId="0" applyFont="1" applyBorder="1"/>
    <xf numFmtId="164" fontId="0" fillId="0" borderId="21" xfId="0" applyNumberFormat="1" applyBorder="1"/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164" fontId="0" fillId="0" borderId="23" xfId="0" applyNumberFormat="1" applyBorder="1"/>
    <xf numFmtId="164" fontId="0" fillId="0" borderId="0" xfId="0" applyNumberFormat="1" applyBorder="1"/>
    <xf numFmtId="0" fontId="0" fillId="0" borderId="0" xfId="0" applyFont="1"/>
    <xf numFmtId="3" fontId="11" fillId="0" borderId="0" xfId="0" applyNumberFormat="1" applyFont="1" applyAlignment="1">
      <alignment horizontal="left" indent="1"/>
    </xf>
    <xf numFmtId="0" fontId="9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18" borderId="0" xfId="0" applyFont="1" applyFill="1"/>
    <xf numFmtId="164" fontId="9" fillId="18" borderId="0" xfId="0" applyNumberFormat="1" applyFont="1" applyFill="1"/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7" borderId="27" xfId="0" applyFont="1" applyFill="1" applyBorder="1" applyAlignment="1">
      <alignment horizontal="left" vertical="center" wrapText="1" indent="2"/>
    </xf>
    <xf numFmtId="0" fontId="8" fillId="7" borderId="28" xfId="0" applyFont="1" applyFill="1" applyBorder="1" applyAlignment="1">
      <alignment horizontal="left" vertical="center" wrapText="1" indent="2"/>
    </xf>
    <xf numFmtId="0" fontId="8" fillId="7" borderId="29" xfId="0" applyFont="1" applyFill="1" applyBorder="1" applyAlignment="1">
      <alignment horizontal="left" vertical="center" wrapText="1" indent="2"/>
    </xf>
    <xf numFmtId="0" fontId="13" fillId="0" borderId="0" xfId="0" applyFont="1" applyAlignment="1">
      <alignment horizontal="left" vertical="center" indent="2"/>
    </xf>
    <xf numFmtId="0" fontId="8" fillId="19" borderId="35" xfId="0" applyFont="1" applyFill="1" applyBorder="1" applyAlignment="1">
      <alignment horizontal="center" vertical="center" wrapText="1"/>
    </xf>
    <xf numFmtId="0" fontId="8" fillId="19" borderId="36" xfId="0" applyFont="1" applyFill="1" applyBorder="1" applyAlignment="1">
      <alignment horizontal="center" vertical="center" wrapText="1"/>
    </xf>
    <xf numFmtId="0" fontId="8" fillId="19" borderId="37" xfId="0" applyFont="1" applyFill="1" applyBorder="1" applyAlignment="1">
      <alignment horizontal="center" vertical="center" wrapText="1"/>
    </xf>
    <xf numFmtId="0" fontId="8" fillId="20" borderId="38" xfId="0" applyFont="1" applyFill="1" applyBorder="1" applyAlignment="1">
      <alignment horizontal="center" vertical="center"/>
    </xf>
    <xf numFmtId="0" fontId="9" fillId="20" borderId="3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workbookViewId="0" topLeftCell="A1"/>
  </sheetViews>
  <sheetFormatPr defaultColWidth="9.140625" defaultRowHeight="15"/>
  <cols>
    <col min="1" max="1" width="20.00390625" style="0" customWidth="1"/>
    <col min="2" max="2" width="63.7109375" style="32" customWidth="1"/>
    <col min="3" max="3" width="16.7109375" style="0" customWidth="1"/>
  </cols>
  <sheetData>
    <row r="1" ht="15">
      <c r="A1" s="31" t="s">
        <v>288</v>
      </c>
    </row>
    <row r="2" ht="15">
      <c r="A2" s="1"/>
    </row>
    <row r="4" spans="1:3" ht="57" thickBot="1">
      <c r="A4" s="16" t="s">
        <v>43</v>
      </c>
      <c r="B4" s="33" t="s">
        <v>48</v>
      </c>
      <c r="C4" s="15" t="s">
        <v>42</v>
      </c>
    </row>
    <row r="5" spans="1:3" ht="15">
      <c r="A5" s="187" t="s">
        <v>44</v>
      </c>
      <c r="B5" s="34" t="s">
        <v>49</v>
      </c>
      <c r="C5" s="3" t="s">
        <v>3</v>
      </c>
    </row>
    <row r="6" spans="1:3" ht="60">
      <c r="A6" s="188"/>
      <c r="B6" s="20" t="s">
        <v>50</v>
      </c>
      <c r="C6" s="3" t="s">
        <v>22</v>
      </c>
    </row>
    <row r="7" spans="1:3" ht="99">
      <c r="A7" s="188"/>
      <c r="B7" s="20" t="s">
        <v>51</v>
      </c>
      <c r="C7" s="3" t="s">
        <v>22</v>
      </c>
    </row>
    <row r="8" spans="1:3" ht="45">
      <c r="A8" s="188"/>
      <c r="B8" s="20" t="s">
        <v>52</v>
      </c>
      <c r="C8" s="3" t="s">
        <v>3</v>
      </c>
    </row>
    <row r="9" spans="1:3" ht="90">
      <c r="A9" s="188"/>
      <c r="B9" s="20" t="s">
        <v>53</v>
      </c>
      <c r="C9" s="3" t="s">
        <v>3</v>
      </c>
    </row>
    <row r="10" spans="1:3" ht="120">
      <c r="A10" s="188"/>
      <c r="B10" s="20" t="s">
        <v>54</v>
      </c>
      <c r="C10" s="3" t="s">
        <v>3</v>
      </c>
    </row>
    <row r="11" spans="1:3" ht="60">
      <c r="A11" s="188"/>
      <c r="B11" s="20" t="s">
        <v>55</v>
      </c>
      <c r="C11" s="3" t="s">
        <v>3</v>
      </c>
    </row>
    <row r="12" spans="1:3" ht="120">
      <c r="A12" s="188"/>
      <c r="B12" s="20" t="s">
        <v>56</v>
      </c>
      <c r="C12" s="3" t="s">
        <v>3</v>
      </c>
    </row>
    <row r="13" spans="1:3" ht="45">
      <c r="A13" s="188"/>
      <c r="B13" s="20" t="s">
        <v>57</v>
      </c>
      <c r="C13" s="3" t="s">
        <v>3</v>
      </c>
    </row>
    <row r="14" spans="1:3" ht="15">
      <c r="A14" s="188"/>
      <c r="B14" s="20" t="s">
        <v>58</v>
      </c>
      <c r="C14" s="3" t="s">
        <v>59</v>
      </c>
    </row>
    <row r="15" spans="1:3" ht="15.75" thickBot="1">
      <c r="A15" s="189"/>
      <c r="B15" s="35" t="s">
        <v>37</v>
      </c>
      <c r="C15" s="6" t="s">
        <v>41</v>
      </c>
    </row>
    <row r="16" spans="1:3" ht="14.45" customHeight="1" thickBot="1">
      <c r="A16" s="190" t="s">
        <v>61</v>
      </c>
      <c r="B16" s="36" t="s">
        <v>60</v>
      </c>
      <c r="C16" s="37" t="s">
        <v>38</v>
      </c>
    </row>
    <row r="17" spans="1:3" ht="45">
      <c r="A17" s="191"/>
      <c r="B17" s="40" t="s">
        <v>62</v>
      </c>
      <c r="C17" s="37" t="s">
        <v>38</v>
      </c>
    </row>
    <row r="18" spans="1:3" ht="15.75" thickBot="1">
      <c r="A18" s="192"/>
      <c r="B18" s="39" t="s">
        <v>37</v>
      </c>
      <c r="C18" s="38" t="s">
        <v>38</v>
      </c>
    </row>
    <row r="19" spans="1:3" ht="15.75" thickBot="1">
      <c r="A19" s="45" t="s">
        <v>47</v>
      </c>
      <c r="B19" s="43" t="s">
        <v>78</v>
      </c>
      <c r="C19" s="44" t="s">
        <v>77</v>
      </c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</sheetData>
  <mergeCells count="2">
    <mergeCell ref="A5:A15"/>
    <mergeCell ref="A16:A1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 topLeftCell="A1">
      <selection activeCell="A2" sqref="A2"/>
    </sheetView>
  </sheetViews>
  <sheetFormatPr defaultColWidth="9.140625" defaultRowHeight="15"/>
  <cols>
    <col min="1" max="1" width="18.7109375" style="2" customWidth="1"/>
    <col min="2" max="2" width="63.7109375" style="0" customWidth="1"/>
    <col min="3" max="3" width="16.7109375" style="0" customWidth="1"/>
  </cols>
  <sheetData>
    <row r="1" ht="15">
      <c r="A1" s="31" t="s">
        <v>287</v>
      </c>
    </row>
    <row r="2" ht="15">
      <c r="A2" s="1"/>
    </row>
    <row r="3" ht="15">
      <c r="A3" s="31"/>
    </row>
    <row r="4" spans="1:3" ht="57" thickBot="1">
      <c r="A4" s="16" t="s">
        <v>43</v>
      </c>
      <c r="B4" s="16" t="s">
        <v>0</v>
      </c>
      <c r="C4" s="15" t="s">
        <v>42</v>
      </c>
    </row>
    <row r="5" spans="1:3" ht="15">
      <c r="A5" s="193" t="s">
        <v>44</v>
      </c>
      <c r="B5" s="17" t="s">
        <v>1</v>
      </c>
      <c r="C5" s="4" t="s">
        <v>2</v>
      </c>
    </row>
    <row r="6" spans="1:3" ht="15">
      <c r="A6" s="194"/>
      <c r="B6" s="18" t="s">
        <v>4</v>
      </c>
      <c r="C6" s="5" t="s">
        <v>3</v>
      </c>
    </row>
    <row r="7" spans="1:3" ht="15">
      <c r="A7" s="194"/>
      <c r="B7" s="18" t="s">
        <v>5</v>
      </c>
      <c r="C7" s="5" t="s">
        <v>3</v>
      </c>
    </row>
    <row r="8" spans="1:3" ht="15">
      <c r="A8" s="194"/>
      <c r="B8" s="18" t="s">
        <v>6</v>
      </c>
      <c r="C8" s="5"/>
    </row>
    <row r="9" spans="1:3" ht="15">
      <c r="A9" s="194"/>
      <c r="B9" s="19" t="s">
        <v>7</v>
      </c>
      <c r="C9" s="5" t="s">
        <v>3</v>
      </c>
    </row>
    <row r="10" spans="1:3" ht="18">
      <c r="A10" s="194"/>
      <c r="B10" s="19" t="s">
        <v>8</v>
      </c>
      <c r="C10" s="5" t="s">
        <v>3</v>
      </c>
    </row>
    <row r="11" spans="1:3" ht="15">
      <c r="A11" s="194"/>
      <c r="B11" s="19" t="s">
        <v>9</v>
      </c>
      <c r="C11" s="5" t="s">
        <v>3</v>
      </c>
    </row>
    <row r="12" spans="1:3" ht="15">
      <c r="A12" s="194"/>
      <c r="B12" s="18" t="s">
        <v>10</v>
      </c>
      <c r="C12" s="5" t="s">
        <v>11</v>
      </c>
    </row>
    <row r="13" spans="1:3" ht="15">
      <c r="A13" s="194"/>
      <c r="B13" s="18" t="s">
        <v>12</v>
      </c>
      <c r="C13" s="5" t="s">
        <v>13</v>
      </c>
    </row>
    <row r="14" spans="1:3" ht="15">
      <c r="A14" s="194"/>
      <c r="B14" s="18" t="s">
        <v>14</v>
      </c>
      <c r="C14" s="5" t="s">
        <v>11</v>
      </c>
    </row>
    <row r="15" spans="1:3" ht="15">
      <c r="A15" s="194"/>
      <c r="B15" s="18" t="s">
        <v>15</v>
      </c>
      <c r="C15" s="5" t="s">
        <v>16</v>
      </c>
    </row>
    <row r="16" spans="1:3" ht="30">
      <c r="A16" s="194"/>
      <c r="B16" s="20" t="s">
        <v>17</v>
      </c>
      <c r="C16" s="5" t="s">
        <v>11</v>
      </c>
    </row>
    <row r="17" spans="1:3" ht="15">
      <c r="A17" s="194"/>
      <c r="B17" s="18" t="s">
        <v>19</v>
      </c>
      <c r="C17" s="5" t="s">
        <v>3</v>
      </c>
    </row>
    <row r="18" spans="1:3" ht="15">
      <c r="A18" s="194"/>
      <c r="B18" s="18" t="s">
        <v>18</v>
      </c>
      <c r="C18" s="5" t="s">
        <v>3</v>
      </c>
    </row>
    <row r="19" spans="1:3" ht="15">
      <c r="A19" s="194"/>
      <c r="B19" s="18" t="s">
        <v>20</v>
      </c>
      <c r="C19" s="5" t="s">
        <v>3</v>
      </c>
    </row>
    <row r="20" spans="1:3" ht="15">
      <c r="A20" s="194"/>
      <c r="B20" s="18" t="s">
        <v>21</v>
      </c>
      <c r="C20" s="5"/>
    </row>
    <row r="21" spans="1:3" ht="15">
      <c r="A21" s="194"/>
      <c r="B21" s="19" t="s">
        <v>24</v>
      </c>
      <c r="C21" s="5" t="s">
        <v>3</v>
      </c>
    </row>
    <row r="22" spans="1:3" ht="15">
      <c r="A22" s="194"/>
      <c r="B22" s="19" t="s">
        <v>25</v>
      </c>
      <c r="C22" s="5" t="s">
        <v>22</v>
      </c>
    </row>
    <row r="23" spans="1:3" ht="15">
      <c r="A23" s="194"/>
      <c r="B23" s="19" t="s">
        <v>26</v>
      </c>
      <c r="C23" s="5" t="s">
        <v>23</v>
      </c>
    </row>
    <row r="24" spans="1:3" ht="15.75" thickBot="1">
      <c r="A24" s="195"/>
      <c r="B24" s="21" t="s">
        <v>37</v>
      </c>
      <c r="C24" s="6" t="s">
        <v>41</v>
      </c>
    </row>
    <row r="25" spans="1:3" ht="15">
      <c r="A25" s="196" t="s">
        <v>45</v>
      </c>
      <c r="B25" s="22" t="s">
        <v>1</v>
      </c>
      <c r="C25" s="7" t="s">
        <v>40</v>
      </c>
    </row>
    <row r="26" spans="1:3" ht="15">
      <c r="A26" s="197"/>
      <c r="B26" s="23" t="s">
        <v>30</v>
      </c>
      <c r="C26" s="8" t="s">
        <v>32</v>
      </c>
    </row>
    <row r="27" spans="1:3" ht="15.75" thickBot="1">
      <c r="A27" s="198"/>
      <c r="B27" s="24" t="s">
        <v>39</v>
      </c>
      <c r="C27" s="9" t="s">
        <v>38</v>
      </c>
    </row>
    <row r="28" spans="1:3" ht="15">
      <c r="A28" s="199" t="s">
        <v>46</v>
      </c>
      <c r="B28" s="25" t="s">
        <v>29</v>
      </c>
      <c r="C28" s="10" t="s">
        <v>27</v>
      </c>
    </row>
    <row r="29" spans="1:3" ht="15">
      <c r="A29" s="200"/>
      <c r="B29" s="26" t="s">
        <v>28</v>
      </c>
      <c r="C29" s="11" t="s">
        <v>31</v>
      </c>
    </row>
    <row r="30" spans="1:3" ht="15">
      <c r="A30" s="200"/>
      <c r="B30" s="26" t="s">
        <v>30</v>
      </c>
      <c r="C30" s="11" t="s">
        <v>32</v>
      </c>
    </row>
    <row r="31" spans="1:3" ht="15">
      <c r="A31" s="200"/>
      <c r="B31" s="26" t="s">
        <v>33</v>
      </c>
      <c r="C31" s="11" t="s">
        <v>34</v>
      </c>
    </row>
    <row r="32" spans="1:3" ht="15">
      <c r="A32" s="200"/>
      <c r="B32" s="26" t="s">
        <v>35</v>
      </c>
      <c r="C32" s="11" t="s">
        <v>36</v>
      </c>
    </row>
    <row r="33" spans="1:3" ht="15">
      <c r="A33" s="200"/>
      <c r="B33" s="26" t="s">
        <v>39</v>
      </c>
      <c r="C33" s="11" t="s">
        <v>38</v>
      </c>
    </row>
    <row r="34" spans="1:3" ht="15.75" thickBot="1">
      <c r="A34" s="201"/>
      <c r="B34" s="27" t="s">
        <v>37</v>
      </c>
      <c r="C34" s="12" t="s">
        <v>38</v>
      </c>
    </row>
    <row r="35" spans="1:3" ht="15">
      <c r="A35" s="202" t="s">
        <v>47</v>
      </c>
      <c r="B35" s="28" t="s">
        <v>1</v>
      </c>
      <c r="C35" s="13" t="s">
        <v>74</v>
      </c>
    </row>
    <row r="36" spans="1:3" ht="15">
      <c r="A36" s="203"/>
      <c r="B36" s="29" t="s">
        <v>76</v>
      </c>
      <c r="C36" s="42" t="s">
        <v>75</v>
      </c>
    </row>
    <row r="37" spans="1:3" ht="15.75" thickBot="1">
      <c r="A37" s="204"/>
      <c r="B37" s="30" t="s">
        <v>39</v>
      </c>
      <c r="C37" s="14" t="s">
        <v>77</v>
      </c>
    </row>
  </sheetData>
  <mergeCells count="4">
    <mergeCell ref="A5:A24"/>
    <mergeCell ref="A25:A27"/>
    <mergeCell ref="A28:A34"/>
    <mergeCell ref="A35:A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 topLeftCell="A1">
      <selection activeCell="A12" sqref="A12:A15"/>
    </sheetView>
  </sheetViews>
  <sheetFormatPr defaultColWidth="9.140625" defaultRowHeight="15"/>
  <cols>
    <col min="1" max="1" width="48.7109375" style="51" customWidth="1"/>
    <col min="2" max="2" width="63.7109375" style="0" customWidth="1"/>
    <col min="3" max="3" width="14.8515625" style="0" bestFit="1" customWidth="1"/>
    <col min="4" max="5" width="22.421875" style="0" bestFit="1" customWidth="1"/>
  </cols>
  <sheetData>
    <row r="1" ht="15">
      <c r="A1" s="31" t="s">
        <v>286</v>
      </c>
    </row>
    <row r="2" ht="15">
      <c r="A2" s="1"/>
    </row>
    <row r="3" ht="15">
      <c r="A3" s="31"/>
    </row>
    <row r="4" spans="1:5" ht="19.5" thickBot="1">
      <c r="A4" s="16" t="s">
        <v>111</v>
      </c>
      <c r="B4" s="16" t="s">
        <v>112</v>
      </c>
      <c r="C4" s="16" t="s">
        <v>117</v>
      </c>
      <c r="D4" s="15" t="s">
        <v>116</v>
      </c>
      <c r="E4" s="15" t="s">
        <v>140</v>
      </c>
    </row>
    <row r="5" spans="1:5" ht="15">
      <c r="A5" s="193" t="s">
        <v>120</v>
      </c>
      <c r="B5" s="17" t="s">
        <v>114</v>
      </c>
      <c r="C5" s="17" t="s">
        <v>118</v>
      </c>
      <c r="D5" s="4" t="s">
        <v>113</v>
      </c>
      <c r="E5" s="4" t="s">
        <v>141</v>
      </c>
    </row>
    <row r="6" spans="1:5" ht="15">
      <c r="A6" s="194"/>
      <c r="B6" s="18" t="s">
        <v>115</v>
      </c>
      <c r="C6" s="18" t="s">
        <v>119</v>
      </c>
      <c r="D6" s="5" t="s">
        <v>113</v>
      </c>
      <c r="E6" s="5" t="s">
        <v>141</v>
      </c>
    </row>
    <row r="7" spans="1:5" ht="15.75" thickBot="1">
      <c r="A7" s="205"/>
      <c r="B7" s="59" t="s">
        <v>122</v>
      </c>
      <c r="C7" s="59" t="s">
        <v>119</v>
      </c>
      <c r="D7" s="60" t="s">
        <v>113</v>
      </c>
      <c r="E7" s="60" t="s">
        <v>141</v>
      </c>
    </row>
    <row r="8" spans="1:5" ht="15">
      <c r="A8" s="210" t="s">
        <v>121</v>
      </c>
      <c r="B8" s="22" t="s">
        <v>136</v>
      </c>
      <c r="C8" s="22" t="s">
        <v>119</v>
      </c>
      <c r="D8" s="7" t="s">
        <v>123</v>
      </c>
      <c r="E8" s="7" t="s">
        <v>3</v>
      </c>
    </row>
    <row r="9" spans="1:5" ht="15">
      <c r="A9" s="211"/>
      <c r="B9" s="23" t="s">
        <v>137</v>
      </c>
      <c r="C9" s="23" t="s">
        <v>119</v>
      </c>
      <c r="D9" s="8" t="s">
        <v>123</v>
      </c>
      <c r="E9" s="8" t="s">
        <v>3</v>
      </c>
    </row>
    <row r="10" spans="1:5" ht="15">
      <c r="A10" s="211"/>
      <c r="B10" s="23" t="s">
        <v>138</v>
      </c>
      <c r="C10" s="23" t="s">
        <v>119</v>
      </c>
      <c r="D10" s="8" t="s">
        <v>123</v>
      </c>
      <c r="E10" s="8" t="s">
        <v>3</v>
      </c>
    </row>
    <row r="11" spans="1:5" ht="15.75" thickBot="1">
      <c r="A11" s="212"/>
      <c r="B11" s="24" t="s">
        <v>185</v>
      </c>
      <c r="C11" s="24"/>
      <c r="D11" s="9" t="s">
        <v>186</v>
      </c>
      <c r="E11" s="9" t="s">
        <v>3</v>
      </c>
    </row>
    <row r="12" spans="1:5" ht="15">
      <c r="A12" s="206" t="s">
        <v>124</v>
      </c>
      <c r="B12" s="55" t="s">
        <v>127</v>
      </c>
      <c r="C12" s="56" t="s">
        <v>125</v>
      </c>
      <c r="D12" s="53" t="s">
        <v>125</v>
      </c>
      <c r="E12" s="53" t="s">
        <v>141</v>
      </c>
    </row>
    <row r="13" spans="1:5" ht="15">
      <c r="A13" s="200"/>
      <c r="B13" s="26" t="s">
        <v>128</v>
      </c>
      <c r="C13" s="54" t="s">
        <v>125</v>
      </c>
      <c r="D13" s="11" t="s">
        <v>125</v>
      </c>
      <c r="E13" s="11" t="s">
        <v>141</v>
      </c>
    </row>
    <row r="14" spans="1:5" ht="15">
      <c r="A14" s="200"/>
      <c r="B14" s="26" t="s">
        <v>14</v>
      </c>
      <c r="C14" s="54" t="s">
        <v>125</v>
      </c>
      <c r="D14" s="11" t="s">
        <v>125</v>
      </c>
      <c r="E14" s="11" t="s">
        <v>142</v>
      </c>
    </row>
    <row r="15" spans="1:5" ht="15.75" thickBot="1">
      <c r="A15" s="201"/>
      <c r="B15" s="27" t="s">
        <v>126</v>
      </c>
      <c r="C15" s="57" t="s">
        <v>125</v>
      </c>
      <c r="D15" s="12" t="s">
        <v>125</v>
      </c>
      <c r="E15" s="12" t="s">
        <v>141</v>
      </c>
    </row>
    <row r="16" spans="1:5" ht="15.75" thickBot="1">
      <c r="A16" s="45" t="s">
        <v>129</v>
      </c>
      <c r="B16" s="58" t="s">
        <v>135</v>
      </c>
      <c r="C16" s="58" t="s">
        <v>125</v>
      </c>
      <c r="D16" s="44" t="s">
        <v>125</v>
      </c>
      <c r="E16" s="44" t="s">
        <v>125</v>
      </c>
    </row>
    <row r="17" spans="1:5" ht="15">
      <c r="A17" s="207" t="s">
        <v>134</v>
      </c>
      <c r="B17" s="61" t="s">
        <v>130</v>
      </c>
      <c r="C17" s="61" t="s">
        <v>119</v>
      </c>
      <c r="D17" s="62" t="s">
        <v>131</v>
      </c>
      <c r="E17" s="62" t="s">
        <v>3</v>
      </c>
    </row>
    <row r="18" spans="1:5" ht="15">
      <c r="A18" s="208"/>
      <c r="B18" s="63" t="s">
        <v>132</v>
      </c>
      <c r="C18" s="63" t="s">
        <v>119</v>
      </c>
      <c r="D18" s="64" t="s">
        <v>139</v>
      </c>
      <c r="E18" s="64" t="s">
        <v>3</v>
      </c>
    </row>
    <row r="19" spans="1:5" ht="15">
      <c r="A19" s="208"/>
      <c r="B19" s="63" t="s">
        <v>133</v>
      </c>
      <c r="C19" s="63" t="s">
        <v>119</v>
      </c>
      <c r="D19" s="64" t="s">
        <v>139</v>
      </c>
      <c r="E19" s="64" t="s">
        <v>3</v>
      </c>
    </row>
    <row r="20" spans="1:5" ht="15.75" thickBot="1">
      <c r="A20" s="209"/>
      <c r="B20" s="65" t="s">
        <v>143</v>
      </c>
      <c r="C20" s="65" t="s">
        <v>119</v>
      </c>
      <c r="D20" s="66" t="s">
        <v>139</v>
      </c>
      <c r="E20" s="66" t="s">
        <v>3</v>
      </c>
    </row>
  </sheetData>
  <mergeCells count="4">
    <mergeCell ref="A5:A7"/>
    <mergeCell ref="A12:A15"/>
    <mergeCell ref="A17:A20"/>
    <mergeCell ref="A8:A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2"/>
  <sheetViews>
    <sheetView workbookViewId="0" topLeftCell="A1">
      <selection activeCell="C4" sqref="C4:C8"/>
    </sheetView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B1" s="31" t="s">
        <v>285</v>
      </c>
    </row>
    <row r="2" ht="15">
      <c r="B2" s="1"/>
    </row>
    <row r="3" spans="2:3" ht="15">
      <c r="B3" s="175" t="s">
        <v>144</v>
      </c>
      <c r="C3" s="110"/>
    </row>
    <row r="4" spans="2:3" ht="15">
      <c r="B4" s="111" t="s">
        <v>188</v>
      </c>
      <c r="C4" s="176" t="s">
        <v>205</v>
      </c>
    </row>
    <row r="5" spans="2:3" ht="15">
      <c r="B5" s="111" t="s">
        <v>189</v>
      </c>
      <c r="C5" s="112" t="s">
        <v>208</v>
      </c>
    </row>
    <row r="6" spans="2:3" ht="15">
      <c r="B6" s="111" t="s">
        <v>190</v>
      </c>
      <c r="C6" s="112" t="s">
        <v>276</v>
      </c>
    </row>
    <row r="7" spans="2:3" ht="15">
      <c r="B7" s="177" t="s">
        <v>191</v>
      </c>
      <c r="C7" s="176" t="s">
        <v>207</v>
      </c>
    </row>
    <row r="8" spans="2:3" ht="15">
      <c r="B8" s="178" t="s">
        <v>192</v>
      </c>
      <c r="C8" s="179" t="s">
        <v>204</v>
      </c>
    </row>
    <row r="9" spans="2:3" ht="15">
      <c r="B9" s="149"/>
      <c r="C9" s="180"/>
    </row>
    <row r="10" spans="2:3" ht="15">
      <c r="B10" s="149" t="s">
        <v>279</v>
      </c>
      <c r="C10" s="180"/>
    </row>
    <row r="12" ht="15">
      <c r="B12" t="s">
        <v>277</v>
      </c>
    </row>
    <row r="13" ht="15">
      <c r="B13" t="s">
        <v>280</v>
      </c>
    </row>
    <row r="14" ht="15">
      <c r="B14" t="s">
        <v>278</v>
      </c>
    </row>
    <row r="17" ht="15">
      <c r="B17" s="181"/>
    </row>
    <row r="22" ht="15">
      <c r="C22">
        <f>5*24</f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 topLeftCell="A1">
      <selection activeCell="A6" sqref="A6:A26"/>
    </sheetView>
  </sheetViews>
  <sheetFormatPr defaultColWidth="9.140625" defaultRowHeight="15" customHeight="1"/>
  <cols>
    <col min="1" max="1" width="16.421875" style="0" customWidth="1"/>
    <col min="2" max="2" width="18.57421875" style="0" bestFit="1" customWidth="1"/>
    <col min="3" max="3" width="9.28125" style="0" customWidth="1"/>
    <col min="4" max="4" width="24.140625" style="0" customWidth="1"/>
    <col min="5" max="5" width="15.140625" style="0" bestFit="1" customWidth="1"/>
  </cols>
  <sheetData>
    <row r="1" ht="15" customHeight="1">
      <c r="A1" s="31" t="s">
        <v>284</v>
      </c>
    </row>
    <row r="2" ht="15" customHeight="1">
      <c r="A2" s="1"/>
    </row>
    <row r="4" spans="1:7" ht="15" customHeight="1">
      <c r="A4" s="2" t="s">
        <v>63</v>
      </c>
      <c r="B4" s="2" t="s">
        <v>64</v>
      </c>
      <c r="C4" s="2" t="s">
        <v>67</v>
      </c>
      <c r="D4" s="41" t="s">
        <v>102</v>
      </c>
      <c r="E4" s="41" t="s">
        <v>103</v>
      </c>
      <c r="F4" s="41" t="s">
        <v>69</v>
      </c>
      <c r="G4" s="41" t="s">
        <v>68</v>
      </c>
    </row>
    <row r="5" spans="6:7" ht="15" customHeight="1">
      <c r="F5" s="213" t="s">
        <v>101</v>
      </c>
      <c r="G5" s="213"/>
    </row>
    <row r="6" spans="1:7" ht="15" customHeight="1">
      <c r="A6" s="48" t="s">
        <v>71</v>
      </c>
      <c r="B6" s="48" t="s">
        <v>70</v>
      </c>
      <c r="C6" s="49">
        <v>4570</v>
      </c>
      <c r="D6" s="46" t="s">
        <v>79</v>
      </c>
      <c r="E6" s="46" t="s">
        <v>80</v>
      </c>
      <c r="F6" s="50">
        <v>-592710.206417</v>
      </c>
      <c r="G6" s="50">
        <v>-1155715.65258</v>
      </c>
    </row>
    <row r="7" spans="1:7" ht="15" customHeight="1">
      <c r="A7" s="48" t="s">
        <v>71</v>
      </c>
      <c r="B7" s="48" t="s">
        <v>70</v>
      </c>
      <c r="C7" s="49">
        <v>4566</v>
      </c>
      <c r="D7" s="46" t="s">
        <v>81</v>
      </c>
      <c r="E7" s="46" t="s">
        <v>82</v>
      </c>
      <c r="F7" s="50">
        <v>-591650.44728</v>
      </c>
      <c r="G7" s="50">
        <v>-1149010.71896</v>
      </c>
    </row>
    <row r="8" spans="1:7" ht="15" customHeight="1">
      <c r="A8" s="48" t="s">
        <v>71</v>
      </c>
      <c r="B8" s="48" t="s">
        <v>70</v>
      </c>
      <c r="C8" s="49">
        <v>4561</v>
      </c>
      <c r="D8" s="46" t="s">
        <v>83</v>
      </c>
      <c r="E8" s="46" t="s">
        <v>82</v>
      </c>
      <c r="F8" s="50">
        <v>-587600.935869</v>
      </c>
      <c r="G8" s="50">
        <v>-1150696.71666</v>
      </c>
    </row>
    <row r="9" spans="1:7" ht="15" customHeight="1">
      <c r="A9" s="48" t="s">
        <v>71</v>
      </c>
      <c r="B9" s="48" t="s">
        <v>70</v>
      </c>
      <c r="C9" s="49">
        <v>45651</v>
      </c>
      <c r="D9" s="46" t="s">
        <v>84</v>
      </c>
      <c r="E9" s="46" t="s">
        <v>85</v>
      </c>
      <c r="F9" s="50">
        <v>-586980.124368</v>
      </c>
      <c r="G9" s="50">
        <v>-1146494.66067</v>
      </c>
    </row>
    <row r="10" spans="1:7" ht="15" customHeight="1">
      <c r="A10" s="48" t="s">
        <v>71</v>
      </c>
      <c r="B10" s="48" t="s">
        <v>70</v>
      </c>
      <c r="C10" s="49">
        <v>4560</v>
      </c>
      <c r="D10" s="46" t="s">
        <v>86</v>
      </c>
      <c r="E10" s="46" t="s">
        <v>87</v>
      </c>
      <c r="F10" s="50">
        <v>-587922.899024</v>
      </c>
      <c r="G10" s="50">
        <v>-1142342.92935</v>
      </c>
    </row>
    <row r="11" spans="1:7" ht="15" customHeight="1">
      <c r="A11" s="48" t="s">
        <v>71</v>
      </c>
      <c r="B11" s="48" t="s">
        <v>70</v>
      </c>
      <c r="C11" s="49">
        <v>4552</v>
      </c>
      <c r="D11" s="46" t="s">
        <v>88</v>
      </c>
      <c r="E11" s="46" t="s">
        <v>89</v>
      </c>
      <c r="F11" s="50">
        <v>-583302.339189</v>
      </c>
      <c r="G11" s="50">
        <v>-1139057.06109</v>
      </c>
    </row>
    <row r="12" spans="1:7" ht="15" customHeight="1">
      <c r="A12" s="48" t="s">
        <v>71</v>
      </c>
      <c r="B12" s="48" t="s">
        <v>70</v>
      </c>
      <c r="C12" s="49">
        <v>4551</v>
      </c>
      <c r="D12" s="46" t="s">
        <v>90</v>
      </c>
      <c r="E12" s="46" t="s">
        <v>87</v>
      </c>
      <c r="F12" s="50">
        <v>-586057.56865</v>
      </c>
      <c r="G12" s="50">
        <v>-1137622.9825</v>
      </c>
    </row>
    <row r="13" spans="1:7" ht="15" customHeight="1">
      <c r="A13" s="48" t="s">
        <v>71</v>
      </c>
      <c r="B13" s="48" t="s">
        <v>70</v>
      </c>
      <c r="C13" s="49">
        <v>45509</v>
      </c>
      <c r="D13" s="46" t="s">
        <v>91</v>
      </c>
      <c r="E13" s="46" t="s">
        <v>87</v>
      </c>
      <c r="F13" s="50">
        <v>-584326.964234</v>
      </c>
      <c r="G13" s="50">
        <v>-1134955.00037</v>
      </c>
    </row>
    <row r="14" spans="1:7" ht="15" customHeight="1">
      <c r="A14" s="48" t="s">
        <v>71</v>
      </c>
      <c r="B14" s="48" t="s">
        <v>70</v>
      </c>
      <c r="C14" s="49">
        <v>4550</v>
      </c>
      <c r="D14" s="46" t="s">
        <v>92</v>
      </c>
      <c r="E14" s="46" t="s">
        <v>93</v>
      </c>
      <c r="F14" s="50">
        <v>-588072.666237</v>
      </c>
      <c r="G14" s="50">
        <v>-1128406.26393</v>
      </c>
    </row>
    <row r="15" spans="1:7" ht="15" customHeight="1">
      <c r="A15" s="48" t="s">
        <v>71</v>
      </c>
      <c r="B15" s="48" t="s">
        <v>70</v>
      </c>
      <c r="C15" s="49">
        <v>4540</v>
      </c>
      <c r="D15" s="46" t="s">
        <v>94</v>
      </c>
      <c r="E15" s="46" t="s">
        <v>80</v>
      </c>
      <c r="F15" s="50">
        <v>-596099.518112</v>
      </c>
      <c r="G15" s="50">
        <v>-1123291.42595</v>
      </c>
    </row>
    <row r="16" spans="1:7" ht="15" customHeight="1">
      <c r="A16" s="48" t="s">
        <v>71</v>
      </c>
      <c r="B16" s="48" t="s">
        <v>70</v>
      </c>
      <c r="C16" s="49">
        <v>4530</v>
      </c>
      <c r="D16" s="46" t="s">
        <v>95</v>
      </c>
      <c r="E16" s="46" t="s">
        <v>96</v>
      </c>
      <c r="F16" s="50">
        <v>-597424.680552</v>
      </c>
      <c r="G16" s="50">
        <v>-1120748.96929</v>
      </c>
    </row>
    <row r="17" spans="1:7" ht="15" customHeight="1">
      <c r="A17" s="48" t="s">
        <v>71</v>
      </c>
      <c r="B17" s="48" t="s">
        <v>70</v>
      </c>
      <c r="C17" s="49">
        <v>4525</v>
      </c>
      <c r="D17" s="46" t="s">
        <v>97</v>
      </c>
      <c r="E17" s="46" t="s">
        <v>96</v>
      </c>
      <c r="F17" s="50">
        <v>-601581.646614</v>
      </c>
      <c r="G17" s="50">
        <v>-1118400.34307</v>
      </c>
    </row>
    <row r="18" spans="1:7" ht="15" customHeight="1">
      <c r="A18" s="48" t="s">
        <v>71</v>
      </c>
      <c r="B18" s="48" t="s">
        <v>70</v>
      </c>
      <c r="C18" s="49">
        <v>4524</v>
      </c>
      <c r="D18" s="46" t="s">
        <v>98</v>
      </c>
      <c r="E18" s="46" t="s">
        <v>96</v>
      </c>
      <c r="F18" s="50">
        <v>-602420.264497</v>
      </c>
      <c r="G18" s="50">
        <v>-1117532.56268</v>
      </c>
    </row>
    <row r="19" spans="1:7" ht="15" customHeight="1">
      <c r="A19" s="48" t="s">
        <v>71</v>
      </c>
      <c r="B19" s="48" t="s">
        <v>70</v>
      </c>
      <c r="C19" s="49">
        <v>4520</v>
      </c>
      <c r="D19" s="46" t="s">
        <v>99</v>
      </c>
      <c r="E19" s="46" t="s">
        <v>80</v>
      </c>
      <c r="F19" s="50">
        <v>-598819.036653</v>
      </c>
      <c r="G19" s="50">
        <v>-1115348.102</v>
      </c>
    </row>
    <row r="20" spans="1:7" ht="15" customHeight="1">
      <c r="A20" s="48" t="s">
        <v>71</v>
      </c>
      <c r="B20" s="48" t="s">
        <v>70</v>
      </c>
      <c r="C20" s="49">
        <v>4505</v>
      </c>
      <c r="D20" s="46" t="s">
        <v>100</v>
      </c>
      <c r="E20" s="46" t="s">
        <v>80</v>
      </c>
      <c r="F20" s="50">
        <v>-600830.217275</v>
      </c>
      <c r="G20" s="50">
        <v>-1101251.06692</v>
      </c>
    </row>
    <row r="21" spans="1:7" ht="15" customHeight="1">
      <c r="A21" s="48" t="s">
        <v>72</v>
      </c>
      <c r="B21" s="48" t="s">
        <v>65</v>
      </c>
      <c r="C21" s="49">
        <v>1</v>
      </c>
      <c r="D21" s="47" t="s">
        <v>104</v>
      </c>
      <c r="E21" s="46" t="s">
        <v>80</v>
      </c>
      <c r="F21" s="50">
        <v>-593861.877032</v>
      </c>
      <c r="G21" s="50">
        <v>-1131764.770807</v>
      </c>
    </row>
    <row r="22" spans="1:7" ht="15" customHeight="1">
      <c r="A22" s="48" t="s">
        <v>72</v>
      </c>
      <c r="B22" s="48" t="s">
        <v>65</v>
      </c>
      <c r="C22" s="49">
        <v>2</v>
      </c>
      <c r="D22" s="47" t="s">
        <v>105</v>
      </c>
      <c r="E22" s="46" t="s">
        <v>80</v>
      </c>
      <c r="F22" s="50">
        <v>-593441.627601</v>
      </c>
      <c r="G22" s="50">
        <v>-1137880.63444</v>
      </c>
    </row>
    <row r="23" spans="1:7" ht="15" customHeight="1">
      <c r="A23" s="48" t="s">
        <v>72</v>
      </c>
      <c r="B23" s="48" t="s">
        <v>65</v>
      </c>
      <c r="C23" s="49">
        <v>3</v>
      </c>
      <c r="D23" s="47" t="s">
        <v>106</v>
      </c>
      <c r="E23" s="46" t="s">
        <v>80</v>
      </c>
      <c r="F23" s="50">
        <v>-593236.798195</v>
      </c>
      <c r="G23" s="50">
        <v>-1144397.297488</v>
      </c>
    </row>
    <row r="24" spans="1:7" ht="15" customHeight="1">
      <c r="A24" s="48" t="s">
        <v>72</v>
      </c>
      <c r="B24" s="48" t="s">
        <v>65</v>
      </c>
      <c r="C24" s="49">
        <v>4</v>
      </c>
      <c r="D24" s="47" t="s">
        <v>109</v>
      </c>
      <c r="E24" s="46" t="s">
        <v>80</v>
      </c>
      <c r="F24" s="50">
        <v>-596890.475021</v>
      </c>
      <c r="G24" s="50">
        <v>-1165846.472835</v>
      </c>
    </row>
    <row r="25" spans="1:7" ht="15" customHeight="1">
      <c r="A25" s="48" t="s">
        <v>72</v>
      </c>
      <c r="B25" s="48" t="s">
        <v>65</v>
      </c>
      <c r="C25" s="49">
        <v>5</v>
      </c>
      <c r="D25" s="47" t="s">
        <v>108</v>
      </c>
      <c r="E25" s="46" t="s">
        <v>107</v>
      </c>
      <c r="F25" s="50">
        <v>-597618.775812</v>
      </c>
      <c r="G25" s="50">
        <v>-1169109.721937</v>
      </c>
    </row>
    <row r="26" spans="1:7" ht="15" customHeight="1">
      <c r="A26" s="48" t="s">
        <v>73</v>
      </c>
      <c r="B26" s="48" t="s">
        <v>66</v>
      </c>
      <c r="C26" s="49">
        <v>6</v>
      </c>
      <c r="D26" s="47" t="s">
        <v>110</v>
      </c>
      <c r="E26" s="46" t="s">
        <v>107</v>
      </c>
      <c r="F26" s="50">
        <v>-597084.25593</v>
      </c>
      <c r="G26" s="50">
        <v>-1165995.773833</v>
      </c>
    </row>
    <row r="27" spans="6:7" ht="15" customHeight="1">
      <c r="F27" s="41"/>
      <c r="G27" s="41"/>
    </row>
  </sheetData>
  <mergeCells count="1">
    <mergeCell ref="F5:G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workbookViewId="0" topLeftCell="A3">
      <selection activeCell="D4" sqref="D4"/>
    </sheetView>
  </sheetViews>
  <sheetFormatPr defaultColWidth="9.140625" defaultRowHeight="15" customHeight="1"/>
  <cols>
    <col min="1" max="1" width="16.421875" style="0" customWidth="1"/>
    <col min="2" max="2" width="51.00390625" style="0" customWidth="1"/>
    <col min="3" max="3" width="9.140625" style="0" customWidth="1"/>
    <col min="4" max="4" width="19.7109375" style="0" bestFit="1" customWidth="1"/>
    <col min="5" max="5" width="118.7109375" style="0" bestFit="1" customWidth="1"/>
    <col min="6" max="6" width="15.140625" style="0" bestFit="1" customWidth="1"/>
  </cols>
  <sheetData>
    <row r="1" ht="15" customHeight="1">
      <c r="A1" s="31" t="s">
        <v>281</v>
      </c>
    </row>
    <row r="3" spans="1:8" ht="15" customHeight="1">
      <c r="A3" s="153" t="s">
        <v>145</v>
      </c>
      <c r="B3" s="154" t="s">
        <v>238</v>
      </c>
      <c r="C3" s="154" t="s">
        <v>247</v>
      </c>
      <c r="D3" s="154" t="s">
        <v>240</v>
      </c>
      <c r="E3" s="155" t="s">
        <v>242</v>
      </c>
      <c r="F3" s="52"/>
      <c r="G3" s="52"/>
      <c r="H3" s="52"/>
    </row>
    <row r="4" spans="1:8" ht="15" customHeight="1">
      <c r="A4" s="156" t="s">
        <v>213</v>
      </c>
      <c r="B4" s="149" t="s">
        <v>239</v>
      </c>
      <c r="C4" s="157" t="s">
        <v>248</v>
      </c>
      <c r="D4" s="102" t="s">
        <v>241</v>
      </c>
      <c r="E4" s="112" t="s">
        <v>243</v>
      </c>
      <c r="G4" s="213"/>
      <c r="H4" s="213"/>
    </row>
    <row r="5" spans="1:8" ht="15" customHeight="1">
      <c r="A5" s="156" t="s">
        <v>214</v>
      </c>
      <c r="B5" s="149" t="s">
        <v>244</v>
      </c>
      <c r="C5" s="48">
        <v>8.5</v>
      </c>
      <c r="D5" s="49" t="s">
        <v>253</v>
      </c>
      <c r="E5" s="158" t="s">
        <v>258</v>
      </c>
      <c r="F5" s="46"/>
      <c r="G5" s="50"/>
      <c r="H5" s="50"/>
    </row>
    <row r="6" spans="1:8" ht="15" customHeight="1">
      <c r="A6" s="156" t="s">
        <v>215</v>
      </c>
      <c r="B6" s="149" t="s">
        <v>246</v>
      </c>
      <c r="C6" s="48">
        <v>8.5</v>
      </c>
      <c r="D6" s="49" t="s">
        <v>253</v>
      </c>
      <c r="E6" s="158" t="s">
        <v>257</v>
      </c>
      <c r="F6" s="46"/>
      <c r="G6" s="151"/>
      <c r="H6" s="50"/>
    </row>
    <row r="7" spans="1:8" ht="15" customHeight="1">
      <c r="A7" s="156" t="s">
        <v>216</v>
      </c>
      <c r="B7" s="149" t="s">
        <v>245</v>
      </c>
      <c r="C7" s="48">
        <v>8.5</v>
      </c>
      <c r="D7" s="49" t="s">
        <v>253</v>
      </c>
      <c r="E7" s="158" t="s">
        <v>254</v>
      </c>
      <c r="F7" s="46"/>
      <c r="G7" s="151"/>
      <c r="H7" s="50"/>
    </row>
    <row r="8" spans="1:8" ht="15" customHeight="1">
      <c r="A8" s="156" t="s">
        <v>217</v>
      </c>
      <c r="B8" s="149" t="s">
        <v>250</v>
      </c>
      <c r="C8" s="48">
        <v>8.5</v>
      </c>
      <c r="D8" s="49" t="s">
        <v>253</v>
      </c>
      <c r="E8" s="158" t="s">
        <v>255</v>
      </c>
      <c r="F8" s="46"/>
      <c r="G8" s="151"/>
      <c r="H8" s="50"/>
    </row>
    <row r="9" spans="1:8" ht="15" customHeight="1">
      <c r="A9" s="156" t="s">
        <v>218</v>
      </c>
      <c r="B9" s="149" t="s">
        <v>249</v>
      </c>
      <c r="C9" s="48">
        <v>8.5</v>
      </c>
      <c r="D9" s="49" t="s">
        <v>253</v>
      </c>
      <c r="E9" s="158" t="s">
        <v>256</v>
      </c>
      <c r="F9" s="46"/>
      <c r="G9" s="151"/>
      <c r="H9" s="50"/>
    </row>
    <row r="10" spans="1:8" ht="15" customHeight="1">
      <c r="A10" s="156" t="s">
        <v>219</v>
      </c>
      <c r="B10" s="149" t="s">
        <v>251</v>
      </c>
      <c r="C10" s="48">
        <v>8.5</v>
      </c>
      <c r="D10" s="49" t="s">
        <v>253</v>
      </c>
      <c r="E10" s="158" t="s">
        <v>259</v>
      </c>
      <c r="F10" s="46"/>
      <c r="G10" s="152"/>
      <c r="H10" s="50"/>
    </row>
    <row r="11" spans="1:8" ht="15" customHeight="1">
      <c r="A11" s="156" t="s">
        <v>220</v>
      </c>
      <c r="B11" s="149" t="s">
        <v>252</v>
      </c>
      <c r="C11" s="48">
        <v>8.5</v>
      </c>
      <c r="D11" s="49" t="s">
        <v>253</v>
      </c>
      <c r="E11" s="158" t="s">
        <v>255</v>
      </c>
      <c r="F11" s="46"/>
      <c r="G11" s="151"/>
      <c r="H11" s="50"/>
    </row>
    <row r="12" spans="1:8" ht="15" customHeight="1">
      <c r="A12" s="156" t="s">
        <v>221</v>
      </c>
      <c r="B12" s="149" t="s">
        <v>244</v>
      </c>
      <c r="C12" s="48">
        <v>8.5</v>
      </c>
      <c r="D12" s="49" t="s">
        <v>253</v>
      </c>
      <c r="E12" s="158" t="s">
        <v>258</v>
      </c>
      <c r="F12" s="46"/>
      <c r="G12" s="151"/>
      <c r="H12" s="50"/>
    </row>
    <row r="13" spans="1:8" ht="15" customHeight="1">
      <c r="A13" s="156" t="s">
        <v>222</v>
      </c>
      <c r="B13" s="149" t="s">
        <v>246</v>
      </c>
      <c r="C13" s="48">
        <v>8.5</v>
      </c>
      <c r="D13" s="49" t="s">
        <v>253</v>
      </c>
      <c r="E13" s="158" t="s">
        <v>257</v>
      </c>
      <c r="F13" s="46"/>
      <c r="G13" s="151"/>
      <c r="H13" s="50"/>
    </row>
    <row r="14" spans="1:8" ht="15" customHeight="1">
      <c r="A14" s="156" t="s">
        <v>223</v>
      </c>
      <c r="B14" s="149" t="s">
        <v>245</v>
      </c>
      <c r="C14" s="48">
        <v>8.5</v>
      </c>
      <c r="D14" s="49" t="s">
        <v>253</v>
      </c>
      <c r="E14" s="158" t="s">
        <v>254</v>
      </c>
      <c r="F14" s="46"/>
      <c r="G14" s="151"/>
      <c r="H14" s="50"/>
    </row>
    <row r="15" spans="1:8" ht="15" customHeight="1">
      <c r="A15" s="156" t="s">
        <v>224</v>
      </c>
      <c r="B15" s="149" t="s">
        <v>250</v>
      </c>
      <c r="C15" s="48">
        <v>8.5</v>
      </c>
      <c r="D15" s="49" t="s">
        <v>253</v>
      </c>
      <c r="E15" s="158" t="s">
        <v>255</v>
      </c>
      <c r="F15" s="46"/>
      <c r="G15" s="151"/>
      <c r="H15" s="50"/>
    </row>
    <row r="16" spans="1:8" ht="15" customHeight="1">
      <c r="A16" s="156" t="s">
        <v>225</v>
      </c>
      <c r="B16" s="149" t="s">
        <v>249</v>
      </c>
      <c r="C16" s="48">
        <v>8.5</v>
      </c>
      <c r="D16" s="49" t="s">
        <v>253</v>
      </c>
      <c r="E16" s="158" t="s">
        <v>256</v>
      </c>
      <c r="F16" s="46"/>
      <c r="G16" s="151"/>
      <c r="H16" s="50"/>
    </row>
    <row r="17" spans="1:8" ht="15" customHeight="1">
      <c r="A17" s="156" t="s">
        <v>226</v>
      </c>
      <c r="B17" s="149" t="s">
        <v>251</v>
      </c>
      <c r="C17" s="48">
        <v>8.5</v>
      </c>
      <c r="D17" s="49" t="s">
        <v>253</v>
      </c>
      <c r="E17" s="158" t="s">
        <v>259</v>
      </c>
      <c r="F17" s="46"/>
      <c r="G17" s="151"/>
      <c r="H17" s="50"/>
    </row>
    <row r="18" spans="1:8" ht="15" customHeight="1">
      <c r="A18" s="156" t="s">
        <v>227</v>
      </c>
      <c r="B18" s="149" t="s">
        <v>252</v>
      </c>
      <c r="C18" s="48">
        <v>8.5</v>
      </c>
      <c r="D18" s="49" t="s">
        <v>253</v>
      </c>
      <c r="E18" s="158" t="s">
        <v>255</v>
      </c>
      <c r="F18" s="46"/>
      <c r="G18" s="50"/>
      <c r="H18" s="50"/>
    </row>
    <row r="19" spans="1:8" ht="15" customHeight="1">
      <c r="A19" s="156" t="s">
        <v>228</v>
      </c>
      <c r="B19" s="149" t="s">
        <v>263</v>
      </c>
      <c r="C19" s="48">
        <v>4.5</v>
      </c>
      <c r="D19" s="49" t="s">
        <v>253</v>
      </c>
      <c r="E19" s="158" t="s">
        <v>260</v>
      </c>
      <c r="F19" s="46"/>
      <c r="G19" s="50"/>
      <c r="H19" s="50"/>
    </row>
    <row r="20" spans="1:8" ht="15" customHeight="1">
      <c r="A20" s="156" t="s">
        <v>229</v>
      </c>
      <c r="B20" s="149" t="s">
        <v>264</v>
      </c>
      <c r="C20" s="48">
        <v>4.5</v>
      </c>
      <c r="D20" s="49" t="s">
        <v>253</v>
      </c>
      <c r="E20" s="158" t="s">
        <v>261</v>
      </c>
      <c r="F20" s="46"/>
      <c r="G20" s="50"/>
      <c r="H20" s="50"/>
    </row>
    <row r="21" spans="1:8" ht="15" customHeight="1">
      <c r="A21" s="156" t="s">
        <v>230</v>
      </c>
      <c r="B21" s="149" t="s">
        <v>265</v>
      </c>
      <c r="C21" s="48">
        <v>4.5</v>
      </c>
      <c r="D21" s="49" t="s">
        <v>253</v>
      </c>
      <c r="E21" s="158" t="s">
        <v>262</v>
      </c>
      <c r="F21" s="46"/>
      <c r="G21" s="50"/>
      <c r="H21" s="50"/>
    </row>
    <row r="22" spans="1:8" ht="15" customHeight="1">
      <c r="A22" s="156" t="s">
        <v>231</v>
      </c>
      <c r="B22" s="149" t="s">
        <v>266</v>
      </c>
      <c r="C22" s="48">
        <v>4.5</v>
      </c>
      <c r="D22" s="49" t="s">
        <v>253</v>
      </c>
      <c r="E22" s="158" t="s">
        <v>268</v>
      </c>
      <c r="F22" s="46"/>
      <c r="G22" s="50"/>
      <c r="H22" s="50"/>
    </row>
    <row r="23" spans="1:8" ht="15" customHeight="1">
      <c r="A23" s="156" t="s">
        <v>232</v>
      </c>
      <c r="B23" s="149" t="s">
        <v>267</v>
      </c>
      <c r="C23" s="48">
        <v>4.5</v>
      </c>
      <c r="D23" s="49" t="s">
        <v>253</v>
      </c>
      <c r="E23" s="158" t="s">
        <v>269</v>
      </c>
      <c r="F23" s="46"/>
      <c r="G23" s="50"/>
      <c r="H23" s="50"/>
    </row>
    <row r="24" spans="1:8" ht="15" customHeight="1">
      <c r="A24" s="156" t="s">
        <v>233</v>
      </c>
      <c r="B24" s="149" t="s">
        <v>263</v>
      </c>
      <c r="C24" s="48">
        <v>4.5</v>
      </c>
      <c r="D24" s="49" t="s">
        <v>253</v>
      </c>
      <c r="E24" s="158" t="s">
        <v>260</v>
      </c>
      <c r="F24" s="46"/>
      <c r="G24" s="50"/>
      <c r="H24" s="50"/>
    </row>
    <row r="25" spans="1:8" ht="15" customHeight="1">
      <c r="A25" s="156" t="s">
        <v>234</v>
      </c>
      <c r="B25" s="149" t="s">
        <v>264</v>
      </c>
      <c r="C25" s="48">
        <v>4.5</v>
      </c>
      <c r="D25" s="49" t="s">
        <v>253</v>
      </c>
      <c r="E25" s="158" t="s">
        <v>261</v>
      </c>
      <c r="F25" s="46"/>
      <c r="G25" s="50"/>
      <c r="H25" s="50"/>
    </row>
    <row r="26" spans="1:8" ht="15" customHeight="1">
      <c r="A26" s="156" t="s">
        <v>235</v>
      </c>
      <c r="B26" s="149" t="s">
        <v>265</v>
      </c>
      <c r="C26" s="48">
        <v>4.5</v>
      </c>
      <c r="D26" s="49" t="s">
        <v>253</v>
      </c>
      <c r="E26" s="158" t="s">
        <v>262</v>
      </c>
      <c r="G26" s="52"/>
      <c r="H26" s="52"/>
    </row>
    <row r="27" spans="1:5" ht="15" customHeight="1">
      <c r="A27" s="156" t="s">
        <v>236</v>
      </c>
      <c r="B27" s="149" t="s">
        <v>266</v>
      </c>
      <c r="C27" s="48">
        <v>4.5</v>
      </c>
      <c r="D27" s="49" t="s">
        <v>253</v>
      </c>
      <c r="E27" s="158" t="s">
        <v>268</v>
      </c>
    </row>
    <row r="28" spans="1:5" ht="15" customHeight="1">
      <c r="A28" s="159" t="s">
        <v>237</v>
      </c>
      <c r="B28" s="160" t="s">
        <v>267</v>
      </c>
      <c r="C28" s="161">
        <v>4.5</v>
      </c>
      <c r="D28" s="162" t="s">
        <v>253</v>
      </c>
      <c r="E28" s="163" t="s">
        <v>269</v>
      </c>
    </row>
    <row r="29" ht="15" customHeight="1">
      <c r="B29" s="149"/>
    </row>
    <row r="40" ht="15" customHeight="1">
      <c r="E40" s="164"/>
    </row>
  </sheetData>
  <mergeCells count="1">
    <mergeCell ref="G4:H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4"/>
  <sheetViews>
    <sheetView workbookViewId="0" topLeftCell="A1">
      <pane ySplit="4" topLeftCell="A5" activePane="bottomLeft" state="frozen"/>
      <selection pane="bottomLeft" activeCell="C20" sqref="C20"/>
    </sheetView>
  </sheetViews>
  <sheetFormatPr defaultColWidth="9.140625" defaultRowHeight="15"/>
  <cols>
    <col min="2" max="2" width="45.140625" style="0" customWidth="1"/>
    <col min="3" max="3" width="120.57421875" style="0" customWidth="1"/>
    <col min="4" max="4" width="36.140625" style="0" customWidth="1"/>
    <col min="5" max="5" width="21.00390625" style="0" customWidth="1"/>
    <col min="6" max="9" width="5.140625" style="102" customWidth="1"/>
    <col min="10" max="13" width="5.140625" style="0" customWidth="1"/>
    <col min="15" max="15" width="5.57421875" style="0" customWidth="1"/>
    <col min="16" max="17" width="5.7109375" style="0" customWidth="1"/>
    <col min="18" max="18" width="5.140625" style="0" customWidth="1"/>
    <col min="19" max="19" width="5.421875" style="0" customWidth="1"/>
    <col min="20" max="20" width="5.140625" style="0" customWidth="1"/>
    <col min="21" max="21" width="3.8515625" style="0" bestFit="1" customWidth="1"/>
  </cols>
  <sheetData>
    <row r="1" ht="18">
      <c r="A1" s="140" t="s">
        <v>283</v>
      </c>
    </row>
    <row r="2" spans="2:4" ht="15" customHeight="1">
      <c r="B2" s="217" t="s">
        <v>146</v>
      </c>
      <c r="C2" s="217"/>
      <c r="D2" s="217"/>
    </row>
    <row r="3" spans="2:17" ht="15" customHeight="1">
      <c r="B3" s="217"/>
      <c r="C3" s="217"/>
      <c r="D3" s="217"/>
      <c r="I3" s="104">
        <v>2021</v>
      </c>
      <c r="Q3" s="68">
        <v>2022</v>
      </c>
    </row>
    <row r="4" spans="2:21" ht="15" customHeight="1">
      <c r="B4" s="217"/>
      <c r="C4" s="217"/>
      <c r="D4" s="217"/>
      <c r="F4" s="105" t="s">
        <v>147</v>
      </c>
      <c r="G4" s="105" t="s">
        <v>148</v>
      </c>
      <c r="H4" s="105" t="s">
        <v>149</v>
      </c>
      <c r="I4" s="105" t="s">
        <v>150</v>
      </c>
      <c r="J4" s="69" t="s">
        <v>151</v>
      </c>
      <c r="K4" s="69" t="s">
        <v>152</v>
      </c>
      <c r="L4" s="69" t="s">
        <v>153</v>
      </c>
      <c r="M4" s="69" t="s">
        <v>154</v>
      </c>
      <c r="O4" s="69" t="s">
        <v>155</v>
      </c>
      <c r="P4" s="69" t="s">
        <v>156</v>
      </c>
      <c r="Q4" s="69" t="s">
        <v>157</v>
      </c>
      <c r="R4" s="69" t="s">
        <v>158</v>
      </c>
      <c r="S4" s="69" t="s">
        <v>147</v>
      </c>
      <c r="T4" s="69" t="s">
        <v>148</v>
      </c>
      <c r="U4" s="69" t="s">
        <v>149</v>
      </c>
    </row>
    <row r="5" spans="3:4" ht="15.75" thickBot="1">
      <c r="C5" s="139"/>
      <c r="D5" t="s">
        <v>159</v>
      </c>
    </row>
    <row r="6" spans="2:21" ht="15">
      <c r="B6" s="214" t="s">
        <v>272</v>
      </c>
      <c r="C6" s="129" t="s">
        <v>160</v>
      </c>
      <c r="D6" s="130">
        <v>2</v>
      </c>
      <c r="F6" s="108"/>
      <c r="G6" s="109"/>
      <c r="H6" s="109"/>
      <c r="I6" s="109"/>
      <c r="J6" s="109"/>
      <c r="K6" s="109"/>
      <c r="L6" s="109"/>
      <c r="M6" s="110"/>
      <c r="O6" s="115"/>
      <c r="P6" s="109"/>
      <c r="Q6" s="109"/>
      <c r="R6" s="109"/>
      <c r="S6" s="109"/>
      <c r="T6" s="109"/>
      <c r="U6" s="110"/>
    </row>
    <row r="7" spans="2:21" ht="15">
      <c r="B7" s="215"/>
      <c r="C7" s="70" t="s">
        <v>161</v>
      </c>
      <c r="D7" s="131">
        <v>6</v>
      </c>
      <c r="F7" s="111"/>
      <c r="G7" s="106"/>
      <c r="J7" s="102"/>
      <c r="K7" s="102"/>
      <c r="L7" s="102"/>
      <c r="M7" s="112"/>
      <c r="O7" s="111"/>
      <c r="P7" s="102"/>
      <c r="Q7" s="102"/>
      <c r="R7" s="102"/>
      <c r="S7" s="102"/>
      <c r="T7" s="102"/>
      <c r="U7" s="112"/>
    </row>
    <row r="8" spans="2:21" ht="15">
      <c r="B8" s="215"/>
      <c r="C8" s="70" t="s">
        <v>162</v>
      </c>
      <c r="D8" s="131">
        <v>3</v>
      </c>
      <c r="F8" s="111"/>
      <c r="H8" s="106"/>
      <c r="J8" s="102"/>
      <c r="K8" s="102"/>
      <c r="L8" s="102"/>
      <c r="M8" s="112"/>
      <c r="O8" s="111"/>
      <c r="P8" s="102"/>
      <c r="Q8" s="102"/>
      <c r="R8" s="102"/>
      <c r="S8" s="102"/>
      <c r="T8" s="102"/>
      <c r="U8" s="112"/>
    </row>
    <row r="9" spans="2:21" ht="15">
      <c r="B9" s="215"/>
      <c r="C9" s="71" t="s">
        <v>163</v>
      </c>
      <c r="D9" s="131">
        <v>4</v>
      </c>
      <c r="F9" s="111"/>
      <c r="H9" s="106"/>
      <c r="J9" s="102"/>
      <c r="K9" s="102"/>
      <c r="L9" s="102"/>
      <c r="M9" s="112"/>
      <c r="O9" s="111"/>
      <c r="P9" s="102"/>
      <c r="Q9" s="102"/>
      <c r="R9" s="102"/>
      <c r="S9" s="102"/>
      <c r="T9" s="102"/>
      <c r="U9" s="112"/>
    </row>
    <row r="10" spans="2:21" ht="15">
      <c r="B10" s="215"/>
      <c r="C10" s="71" t="s">
        <v>164</v>
      </c>
      <c r="D10" s="131">
        <v>4</v>
      </c>
      <c r="F10" s="111"/>
      <c r="H10" s="106"/>
      <c r="J10" s="102"/>
      <c r="K10" s="102"/>
      <c r="L10" s="102"/>
      <c r="M10" s="112"/>
      <c r="O10" s="111"/>
      <c r="P10" s="102"/>
      <c r="Q10" s="102"/>
      <c r="R10" s="102"/>
      <c r="S10" s="102"/>
      <c r="T10" s="102"/>
      <c r="U10" s="112"/>
    </row>
    <row r="11" spans="2:21" ht="15">
      <c r="B11" s="215"/>
      <c r="C11" s="72" t="s">
        <v>209</v>
      </c>
      <c r="D11" s="131">
        <v>14</v>
      </c>
      <c r="F11" s="111"/>
      <c r="I11" s="106"/>
      <c r="J11" s="102"/>
      <c r="K11" s="102"/>
      <c r="L11" s="102"/>
      <c r="M11" s="112"/>
      <c r="O11" s="111"/>
      <c r="P11" s="102"/>
      <c r="Q11" s="102"/>
      <c r="R11" s="102"/>
      <c r="S11" s="102"/>
      <c r="T11" s="102"/>
      <c r="U11" s="112"/>
    </row>
    <row r="12" spans="2:21" ht="15">
      <c r="B12" s="215"/>
      <c r="C12" s="71" t="s">
        <v>165</v>
      </c>
      <c r="D12" s="131">
        <v>7</v>
      </c>
      <c r="F12" s="111"/>
      <c r="I12" s="106"/>
      <c r="J12" s="106"/>
      <c r="K12" s="102"/>
      <c r="L12" s="102"/>
      <c r="M12" s="112"/>
      <c r="O12" s="111"/>
      <c r="P12" s="102"/>
      <c r="Q12" s="102"/>
      <c r="R12" s="102"/>
      <c r="S12" s="102"/>
      <c r="T12" s="102"/>
      <c r="U12" s="112"/>
    </row>
    <row r="13" spans="2:21" ht="15">
      <c r="B13" s="215"/>
      <c r="C13" s="71" t="s">
        <v>210</v>
      </c>
      <c r="D13" s="131">
        <v>9</v>
      </c>
      <c r="F13" s="111"/>
      <c r="J13" s="106"/>
      <c r="K13" s="106"/>
      <c r="L13" s="102"/>
      <c r="M13" s="112"/>
      <c r="O13" s="111"/>
      <c r="P13" s="102"/>
      <c r="Q13" s="102"/>
      <c r="R13" s="102"/>
      <c r="S13" s="102"/>
      <c r="T13" s="102"/>
      <c r="U13" s="112"/>
    </row>
    <row r="14" spans="2:21" ht="15.75" thickBot="1">
      <c r="B14" s="216"/>
      <c r="C14" s="132" t="s">
        <v>166</v>
      </c>
      <c r="D14" s="133">
        <v>3</v>
      </c>
      <c r="F14" s="117"/>
      <c r="G14" s="113"/>
      <c r="H14" s="113"/>
      <c r="I14" s="113"/>
      <c r="J14" s="127"/>
      <c r="K14" s="113"/>
      <c r="L14" s="127"/>
      <c r="M14" s="114"/>
      <c r="O14" s="117"/>
      <c r="P14" s="113"/>
      <c r="Q14" s="113"/>
      <c r="R14" s="113"/>
      <c r="S14" s="113"/>
      <c r="T14" s="113"/>
      <c r="U14" s="114"/>
    </row>
    <row r="15" spans="2:13" ht="15">
      <c r="B15" s="128"/>
      <c r="C15" s="128"/>
      <c r="D15" s="103"/>
      <c r="F15" s="103"/>
      <c r="J15" s="102"/>
      <c r="K15" s="102"/>
      <c r="L15" s="102"/>
      <c r="M15" s="102"/>
    </row>
    <row r="16" spans="2:13" ht="15.75" thickBot="1">
      <c r="B16" s="128"/>
      <c r="C16" s="128"/>
      <c r="D16" s="103"/>
      <c r="F16" s="103"/>
      <c r="J16" s="102"/>
      <c r="K16" s="102"/>
      <c r="L16" s="102"/>
      <c r="M16" s="102"/>
    </row>
    <row r="17" spans="2:21" ht="15" customHeight="1">
      <c r="B17" s="214" t="s">
        <v>273</v>
      </c>
      <c r="C17" s="134" t="s">
        <v>167</v>
      </c>
      <c r="D17" s="130">
        <v>4</v>
      </c>
      <c r="F17" s="115"/>
      <c r="G17" s="116"/>
      <c r="H17" s="109"/>
      <c r="I17" s="109"/>
      <c r="J17" s="109"/>
      <c r="K17" s="109"/>
      <c r="L17" s="109"/>
      <c r="M17" s="110"/>
      <c r="O17" s="115"/>
      <c r="P17" s="109"/>
      <c r="Q17" s="109"/>
      <c r="R17" s="109"/>
      <c r="S17" s="109"/>
      <c r="T17" s="109"/>
      <c r="U17" s="110"/>
    </row>
    <row r="18" spans="2:21" ht="15">
      <c r="B18" s="215"/>
      <c r="C18" s="71" t="s">
        <v>168</v>
      </c>
      <c r="D18" s="131">
        <v>6</v>
      </c>
      <c r="F18" s="111"/>
      <c r="H18" s="107"/>
      <c r="J18" s="102"/>
      <c r="K18" s="102"/>
      <c r="L18" s="102"/>
      <c r="M18" s="112"/>
      <c r="O18" s="111"/>
      <c r="P18" s="102"/>
      <c r="Q18" s="102"/>
      <c r="R18" s="102"/>
      <c r="S18" s="102"/>
      <c r="T18" s="102"/>
      <c r="U18" s="112"/>
    </row>
    <row r="19" spans="2:21" ht="15">
      <c r="B19" s="215"/>
      <c r="C19" s="71" t="s">
        <v>169</v>
      </c>
      <c r="D19" s="131">
        <v>4</v>
      </c>
      <c r="F19" s="111"/>
      <c r="H19" s="107"/>
      <c r="J19" s="102"/>
      <c r="K19" s="102"/>
      <c r="L19" s="102"/>
      <c r="M19" s="112"/>
      <c r="O19" s="111"/>
      <c r="P19" s="102"/>
      <c r="Q19" s="102"/>
      <c r="R19" s="102"/>
      <c r="S19" s="102"/>
      <c r="T19" s="102"/>
      <c r="U19" s="112"/>
    </row>
    <row r="20" spans="2:21" ht="15">
      <c r="B20" s="215"/>
      <c r="C20" s="71" t="s">
        <v>164</v>
      </c>
      <c r="D20" s="131">
        <v>3</v>
      </c>
      <c r="F20" s="111"/>
      <c r="I20" s="107"/>
      <c r="J20" s="102"/>
      <c r="K20" s="102"/>
      <c r="L20" s="102"/>
      <c r="M20" s="112"/>
      <c r="O20" s="111"/>
      <c r="P20" s="102"/>
      <c r="Q20" s="102"/>
      <c r="R20" s="102"/>
      <c r="S20" s="102"/>
      <c r="T20" s="102"/>
      <c r="U20" s="112"/>
    </row>
    <row r="21" spans="2:21" ht="15">
      <c r="B21" s="215"/>
      <c r="C21" s="71" t="s">
        <v>297</v>
      </c>
      <c r="D21" s="131">
        <v>7</v>
      </c>
      <c r="F21" s="111"/>
      <c r="J21" s="107"/>
      <c r="K21" s="102"/>
      <c r="L21" s="102"/>
      <c r="M21" s="112"/>
      <c r="O21" s="111"/>
      <c r="P21" s="102"/>
      <c r="Q21" s="102"/>
      <c r="R21" s="102"/>
      <c r="S21" s="102"/>
      <c r="T21" s="102"/>
      <c r="U21" s="112"/>
    </row>
    <row r="22" spans="2:21" ht="15">
      <c r="B22" s="215"/>
      <c r="C22" s="71" t="s">
        <v>170</v>
      </c>
      <c r="D22" s="131">
        <v>4</v>
      </c>
      <c r="F22" s="111"/>
      <c r="J22" s="107"/>
      <c r="K22" s="102"/>
      <c r="L22" s="102"/>
      <c r="M22" s="112"/>
      <c r="O22" s="111"/>
      <c r="P22" s="102"/>
      <c r="Q22" s="102"/>
      <c r="R22" s="102"/>
      <c r="S22" s="102"/>
      <c r="T22" s="102"/>
      <c r="U22" s="112"/>
    </row>
    <row r="23" spans="2:21" ht="15">
      <c r="B23" s="215"/>
      <c r="C23" s="71" t="s">
        <v>171</v>
      </c>
      <c r="D23" s="131">
        <v>5</v>
      </c>
      <c r="F23" s="111"/>
      <c r="J23" s="102"/>
      <c r="K23" s="107"/>
      <c r="L23" s="102"/>
      <c r="M23" s="112"/>
      <c r="O23" s="111"/>
      <c r="P23" s="102"/>
      <c r="Q23" s="102"/>
      <c r="R23" s="102"/>
      <c r="S23" s="102"/>
      <c r="T23" s="102"/>
      <c r="U23" s="112"/>
    </row>
    <row r="24" spans="2:21" ht="15">
      <c r="B24" s="215"/>
      <c r="C24" s="71" t="s">
        <v>172</v>
      </c>
      <c r="D24" s="131">
        <v>2</v>
      </c>
      <c r="F24" s="111"/>
      <c r="J24" s="102"/>
      <c r="K24" s="107"/>
      <c r="L24" s="102"/>
      <c r="M24" s="112"/>
      <c r="O24" s="111"/>
      <c r="P24" s="102"/>
      <c r="Q24" s="102"/>
      <c r="R24" s="102"/>
      <c r="S24" s="102"/>
      <c r="T24" s="102"/>
      <c r="U24" s="112"/>
    </row>
    <row r="25" spans="2:21" ht="15.75" thickBot="1">
      <c r="B25" s="216"/>
      <c r="C25" s="132" t="s">
        <v>211</v>
      </c>
      <c r="D25" s="133" t="s">
        <v>173</v>
      </c>
      <c r="F25" s="117"/>
      <c r="G25" s="113"/>
      <c r="H25" s="113"/>
      <c r="I25" s="113"/>
      <c r="J25" s="113"/>
      <c r="K25" s="118"/>
      <c r="L25" s="118"/>
      <c r="M25" s="119"/>
      <c r="O25" s="117"/>
      <c r="P25" s="113"/>
      <c r="Q25" s="113"/>
      <c r="R25" s="113"/>
      <c r="S25" s="113"/>
      <c r="T25" s="113"/>
      <c r="U25" s="114"/>
    </row>
    <row r="26" spans="2:6" ht="15">
      <c r="B26" s="128"/>
      <c r="C26" s="128"/>
      <c r="D26" s="103"/>
      <c r="F26"/>
    </row>
    <row r="27" spans="2:6" ht="15.75" thickBot="1">
      <c r="B27" s="128"/>
      <c r="C27" s="128"/>
      <c r="D27" s="103"/>
      <c r="F27"/>
    </row>
    <row r="28" spans="2:21" ht="15">
      <c r="B28" s="214" t="s">
        <v>295</v>
      </c>
      <c r="C28" s="135" t="s">
        <v>187</v>
      </c>
      <c r="D28" s="136">
        <v>11</v>
      </c>
      <c r="F28" s="115"/>
      <c r="G28" s="109"/>
      <c r="H28" s="109"/>
      <c r="I28" s="109"/>
      <c r="J28" s="109"/>
      <c r="K28" s="109"/>
      <c r="L28" s="109"/>
      <c r="M28" s="110"/>
      <c r="O28" s="173"/>
      <c r="P28" s="120"/>
      <c r="Q28" s="109"/>
      <c r="R28" s="109"/>
      <c r="S28" s="109"/>
      <c r="T28" s="109"/>
      <c r="U28" s="110"/>
    </row>
    <row r="29" spans="2:21" ht="15">
      <c r="B29" s="215"/>
      <c r="C29" s="101" t="s">
        <v>292</v>
      </c>
      <c r="D29" s="137">
        <v>2</v>
      </c>
      <c r="F29" s="111"/>
      <c r="J29" s="102"/>
      <c r="K29" s="102"/>
      <c r="L29" s="102"/>
      <c r="M29" s="112"/>
      <c r="O29" s="111"/>
      <c r="P29" s="121"/>
      <c r="Q29" s="121"/>
      <c r="R29" s="102"/>
      <c r="S29" s="102"/>
      <c r="T29" s="102"/>
      <c r="U29" s="112"/>
    </row>
    <row r="30" spans="2:21" ht="15">
      <c r="B30" s="215"/>
      <c r="C30" s="71" t="s">
        <v>293</v>
      </c>
      <c r="D30" s="137">
        <v>7</v>
      </c>
      <c r="F30" s="111"/>
      <c r="J30" s="102"/>
      <c r="K30" s="102"/>
      <c r="L30" s="102"/>
      <c r="M30" s="112"/>
      <c r="O30" s="111"/>
      <c r="P30" s="102"/>
      <c r="Q30" s="102"/>
      <c r="R30" s="121"/>
      <c r="S30" s="121"/>
      <c r="T30" s="102"/>
      <c r="U30" s="112"/>
    </row>
    <row r="31" spans="2:21" ht="15">
      <c r="B31" s="215"/>
      <c r="C31" s="71" t="s">
        <v>174</v>
      </c>
      <c r="D31" s="137">
        <v>2</v>
      </c>
      <c r="F31" s="111"/>
      <c r="J31" s="102"/>
      <c r="K31" s="102"/>
      <c r="L31" s="102"/>
      <c r="M31" s="112"/>
      <c r="O31" s="111"/>
      <c r="P31" s="102"/>
      <c r="Q31" s="102"/>
      <c r="R31" s="102"/>
      <c r="S31" s="121"/>
      <c r="T31" s="102"/>
      <c r="U31" s="112"/>
    </row>
    <row r="32" spans="2:21" ht="15.75" thickBot="1">
      <c r="B32" s="216"/>
      <c r="C32" s="132" t="s">
        <v>212</v>
      </c>
      <c r="D32" s="138">
        <v>2</v>
      </c>
      <c r="F32" s="117"/>
      <c r="G32" s="113"/>
      <c r="H32" s="113"/>
      <c r="I32" s="113"/>
      <c r="J32" s="113"/>
      <c r="K32" s="113"/>
      <c r="L32" s="113"/>
      <c r="M32" s="114"/>
      <c r="O32" s="117"/>
      <c r="P32" s="113"/>
      <c r="Q32" s="113"/>
      <c r="R32" s="113"/>
      <c r="S32" s="126"/>
      <c r="T32" s="113"/>
      <c r="U32" s="122"/>
    </row>
    <row r="33" spans="2:6" ht="15.75" thickBot="1">
      <c r="B33" s="77"/>
      <c r="C33" s="77"/>
      <c r="D33" s="78"/>
      <c r="F33"/>
    </row>
    <row r="34" spans="2:24" ht="15">
      <c r="B34" s="214" t="s">
        <v>294</v>
      </c>
      <c r="C34" s="134" t="s">
        <v>175</v>
      </c>
      <c r="D34" s="136">
        <v>8</v>
      </c>
      <c r="F34" s="115"/>
      <c r="G34" s="109"/>
      <c r="H34" s="109"/>
      <c r="I34" s="109"/>
      <c r="J34" s="109"/>
      <c r="K34" s="109"/>
      <c r="L34" s="109"/>
      <c r="M34" s="110"/>
      <c r="O34" s="150"/>
      <c r="P34" s="169"/>
      <c r="Q34" s="109"/>
      <c r="R34" s="109"/>
      <c r="S34" s="109"/>
      <c r="T34" s="109"/>
      <c r="U34" s="110"/>
      <c r="V34" s="102"/>
      <c r="W34" s="102"/>
      <c r="X34" s="102"/>
    </row>
    <row r="35" spans="2:24" ht="14.25" customHeight="1">
      <c r="B35" s="215"/>
      <c r="C35" s="71" t="s">
        <v>296</v>
      </c>
      <c r="D35" s="137">
        <v>14</v>
      </c>
      <c r="F35" s="111"/>
      <c r="J35" s="102"/>
      <c r="K35" s="102"/>
      <c r="L35" s="102"/>
      <c r="M35" s="112"/>
      <c r="O35" s="111"/>
      <c r="P35" s="171"/>
      <c r="Q35" s="123"/>
      <c r="R35" s="123"/>
      <c r="S35" s="102"/>
      <c r="T35" s="102"/>
      <c r="U35" s="112"/>
      <c r="V35" s="102"/>
      <c r="W35" s="102"/>
      <c r="X35" s="102"/>
    </row>
    <row r="36" spans="2:24" ht="15">
      <c r="B36" s="215"/>
      <c r="C36" s="79" t="s">
        <v>176</v>
      </c>
      <c r="D36" s="137">
        <v>3</v>
      </c>
      <c r="F36" s="111"/>
      <c r="J36" s="102"/>
      <c r="K36" s="102"/>
      <c r="L36" s="102"/>
      <c r="M36" s="112"/>
      <c r="O36" s="111"/>
      <c r="P36" s="102"/>
      <c r="Q36" s="171"/>
      <c r="R36" s="123"/>
      <c r="S36" s="123"/>
      <c r="T36" s="123"/>
      <c r="U36" s="112"/>
      <c r="V36" s="102"/>
      <c r="W36" s="102"/>
      <c r="X36" s="102"/>
    </row>
    <row r="37" spans="2:24" ht="15.75" thickBot="1">
      <c r="B37" s="216"/>
      <c r="C37" s="132" t="s">
        <v>211</v>
      </c>
      <c r="D37" s="138" t="s">
        <v>177</v>
      </c>
      <c r="F37" s="117"/>
      <c r="G37" s="113"/>
      <c r="H37" s="113"/>
      <c r="I37" s="113"/>
      <c r="J37" s="113"/>
      <c r="K37" s="113"/>
      <c r="L37" s="113"/>
      <c r="M37" s="114"/>
      <c r="O37" s="117"/>
      <c r="P37" s="113"/>
      <c r="Q37" s="113"/>
      <c r="R37" s="113"/>
      <c r="S37" s="174"/>
      <c r="T37" s="124"/>
      <c r="U37" s="125"/>
      <c r="V37" s="102"/>
      <c r="W37" s="102"/>
      <c r="X37" s="102"/>
    </row>
    <row r="38" spans="6:24" ht="15">
      <c r="F38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</sheetData>
  <mergeCells count="5">
    <mergeCell ref="B6:B14"/>
    <mergeCell ref="B17:B25"/>
    <mergeCell ref="B28:B32"/>
    <mergeCell ref="B34:B37"/>
    <mergeCell ref="B2:D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8"/>
  <sheetViews>
    <sheetView tabSelected="1" zoomScale="115" zoomScaleNormal="115" workbookViewId="0" topLeftCell="A22">
      <selection activeCell="B46" sqref="B46"/>
    </sheetView>
  </sheetViews>
  <sheetFormatPr defaultColWidth="9.140625" defaultRowHeight="15"/>
  <cols>
    <col min="1" max="1" width="41.140625" style="0" customWidth="1"/>
    <col min="2" max="2" width="109.421875" style="0" bestFit="1" customWidth="1"/>
    <col min="3" max="3" width="16.7109375" style="52" bestFit="1" customWidth="1"/>
    <col min="4" max="4" width="15.8515625" style="52" customWidth="1"/>
    <col min="5" max="5" width="16.7109375" style="52" customWidth="1"/>
    <col min="6" max="6" width="29.7109375" style="100" customWidth="1"/>
    <col min="7" max="7" width="14.57421875" style="0" bestFit="1" customWidth="1"/>
    <col min="8" max="8" width="10.28125" style="0" customWidth="1"/>
    <col min="9" max="9" width="10.7109375" style="0" customWidth="1"/>
    <col min="10" max="10" width="13.00390625" style="0" customWidth="1"/>
    <col min="11" max="11" width="82.00390625" style="0" customWidth="1"/>
    <col min="12" max="12" width="18.00390625" style="0" bestFit="1" customWidth="1"/>
    <col min="13" max="13" width="12.8515625" style="0" customWidth="1"/>
    <col min="14" max="14" width="11.140625" style="0" bestFit="1" customWidth="1"/>
  </cols>
  <sheetData>
    <row r="1" spans="1:14" ht="18">
      <c r="A1" s="80" t="s">
        <v>282</v>
      </c>
      <c r="B1" s="67"/>
      <c r="C1" s="76"/>
      <c r="D1" s="76"/>
      <c r="E1" s="76"/>
      <c r="F1" s="81"/>
      <c r="G1" s="80"/>
      <c r="H1" s="80"/>
      <c r="I1" s="80"/>
      <c r="J1" s="80"/>
      <c r="K1" s="80"/>
      <c r="L1" s="80"/>
      <c r="M1" s="80"/>
      <c r="N1" s="80"/>
    </row>
    <row r="2" spans="1:14" ht="15">
      <c r="A2" s="82" t="s">
        <v>289</v>
      </c>
      <c r="B2" s="80"/>
      <c r="C2" s="76"/>
      <c r="D2" s="76"/>
      <c r="E2" s="76"/>
      <c r="F2" s="81"/>
      <c r="G2" s="80"/>
      <c r="H2" s="80"/>
      <c r="I2" s="80"/>
      <c r="J2" s="80"/>
      <c r="K2" s="80"/>
      <c r="L2" s="80"/>
      <c r="M2" s="80"/>
      <c r="N2" s="80"/>
    </row>
    <row r="3" spans="1:14" ht="15">
      <c r="A3" s="82"/>
      <c r="B3" s="80"/>
      <c r="C3" s="76"/>
      <c r="D3" s="76"/>
      <c r="E3" s="76"/>
      <c r="F3" s="81"/>
      <c r="G3" s="80"/>
      <c r="H3" s="80"/>
      <c r="I3" s="80"/>
      <c r="J3" s="80"/>
      <c r="K3" s="80"/>
      <c r="L3" s="80"/>
      <c r="M3" s="80"/>
      <c r="N3" s="80"/>
    </row>
    <row r="4" spans="1:14" ht="15">
      <c r="A4" s="80"/>
      <c r="B4" s="80"/>
      <c r="C4" s="76"/>
      <c r="D4" s="76"/>
      <c r="E4" s="76" t="s">
        <v>178</v>
      </c>
      <c r="F4" s="83"/>
      <c r="G4" s="80" t="s">
        <v>179</v>
      </c>
      <c r="H4" s="84">
        <f>F4*8</f>
        <v>0</v>
      </c>
      <c r="I4" s="80" t="s">
        <v>180</v>
      </c>
      <c r="J4" s="80"/>
      <c r="K4" s="80"/>
      <c r="L4" s="80"/>
      <c r="M4" s="80"/>
      <c r="N4" s="80"/>
    </row>
    <row r="5" spans="1:14" ht="20.25" customHeight="1">
      <c r="A5" s="80"/>
      <c r="B5" s="80"/>
      <c r="C5" s="76"/>
      <c r="D5" s="76"/>
      <c r="E5" s="76" t="s">
        <v>181</v>
      </c>
      <c r="F5" s="85"/>
      <c r="G5" s="80" t="s">
        <v>179</v>
      </c>
      <c r="H5" s="84">
        <f>F5*8</f>
        <v>0</v>
      </c>
      <c r="I5" s="80" t="s">
        <v>180</v>
      </c>
      <c r="J5" s="80"/>
      <c r="K5" s="80"/>
      <c r="L5" s="80"/>
      <c r="M5" s="80"/>
      <c r="N5" s="80"/>
    </row>
    <row r="6" spans="1:14" ht="20.25" customHeight="1" thickBot="1">
      <c r="A6" s="80"/>
      <c r="B6" s="80"/>
      <c r="C6" s="76"/>
      <c r="D6" s="76"/>
      <c r="E6" s="76"/>
      <c r="F6" s="186"/>
      <c r="G6" s="80"/>
      <c r="H6" s="185"/>
      <c r="I6" s="80"/>
      <c r="J6" s="80"/>
      <c r="K6" s="80"/>
      <c r="L6" s="80"/>
      <c r="M6" s="80"/>
      <c r="N6" s="80"/>
    </row>
    <row r="7" spans="1:14" s="69" customFormat="1" ht="59.25" customHeight="1" thickBot="1">
      <c r="A7" s="221" t="s">
        <v>80</v>
      </c>
      <c r="B7" s="222"/>
      <c r="C7" s="166" t="s">
        <v>182</v>
      </c>
      <c r="D7" s="166" t="s">
        <v>183</v>
      </c>
      <c r="E7" s="166" t="s">
        <v>184</v>
      </c>
      <c r="F7" s="167"/>
      <c r="G7" s="80"/>
      <c r="H7" s="80"/>
      <c r="I7" s="80"/>
      <c r="J7" s="80"/>
      <c r="K7" s="80"/>
      <c r="L7" s="80"/>
      <c r="M7" s="86"/>
      <c r="N7" s="86"/>
    </row>
    <row r="8" spans="1:14" ht="45" customHeight="1">
      <c r="A8" s="218" t="s">
        <v>272</v>
      </c>
      <c r="B8" s="148" t="str">
        <f>Priloha_7!C6</f>
        <v>požadavky na data / komunikace</v>
      </c>
      <c r="C8" s="87">
        <v>1</v>
      </c>
      <c r="D8" s="87">
        <v>2</v>
      </c>
      <c r="E8" s="88">
        <f aca="true" t="shared" si="0" ref="E8:E14">D8*C8</f>
        <v>2</v>
      </c>
      <c r="F8" s="89">
        <f>E8*$H$5</f>
        <v>0</v>
      </c>
      <c r="G8" s="81"/>
      <c r="H8" s="80"/>
      <c r="I8" s="80"/>
      <c r="J8" s="80"/>
      <c r="K8" s="80"/>
      <c r="L8" s="80"/>
      <c r="M8" s="80"/>
      <c r="N8" s="80"/>
    </row>
    <row r="9" spans="1:14" ht="15">
      <c r="A9" s="219"/>
      <c r="B9" s="148" t="str">
        <f>Priloha_7!C7</f>
        <v xml:space="preserve">zpracování dat, včetně analýzy a doplnění </v>
      </c>
      <c r="C9" s="87">
        <v>3</v>
      </c>
      <c r="D9" s="87">
        <v>2</v>
      </c>
      <c r="E9" s="88">
        <f t="shared" si="0"/>
        <v>6</v>
      </c>
      <c r="F9" s="89">
        <f aca="true" t="shared" si="1" ref="F9:F15">E9*$H$5</f>
        <v>0</v>
      </c>
      <c r="G9" s="81"/>
      <c r="H9" s="80"/>
      <c r="I9" s="80"/>
      <c r="J9" s="80"/>
      <c r="K9" s="80"/>
      <c r="L9" s="80"/>
      <c r="M9" s="80"/>
      <c r="N9" s="80"/>
    </row>
    <row r="10" spans="1:14" ht="15">
      <c r="A10" s="219"/>
      <c r="B10" s="148" t="str">
        <f>Priloha_7!C8</f>
        <v>sestavení hydrologického distribuovaného modelu</v>
      </c>
      <c r="C10" s="87">
        <v>1</v>
      </c>
      <c r="D10" s="87">
        <v>3</v>
      </c>
      <c r="E10" s="88">
        <f t="shared" si="0"/>
        <v>3</v>
      </c>
      <c r="F10" s="89">
        <f t="shared" si="1"/>
        <v>0</v>
      </c>
      <c r="G10" s="81"/>
      <c r="H10" s="80"/>
      <c r="I10" s="80"/>
      <c r="J10" s="80"/>
      <c r="K10" s="80"/>
      <c r="L10" s="80"/>
      <c r="M10" s="80"/>
      <c r="N10" s="80"/>
    </row>
    <row r="11" spans="1:14" ht="15">
      <c r="A11" s="219"/>
      <c r="B11" s="148" t="str">
        <f>Priloha_7!C9</f>
        <v>sestavení hydrodynamického modelu koryt významných toků , nádrže, vodní díla</v>
      </c>
      <c r="C11" s="87">
        <v>2</v>
      </c>
      <c r="D11" s="87">
        <v>2</v>
      </c>
      <c r="E11" s="88">
        <f t="shared" si="0"/>
        <v>4</v>
      </c>
      <c r="F11" s="89">
        <f t="shared" si="1"/>
        <v>0</v>
      </c>
      <c r="G11" s="81"/>
      <c r="H11" s="80"/>
      <c r="I11" s="80"/>
      <c r="J11" s="80"/>
      <c r="K11" s="80"/>
      <c r="L11" s="80"/>
      <c r="M11" s="80"/>
      <c r="N11" s="80"/>
    </row>
    <row r="12" spans="1:14" ht="15">
      <c r="A12" s="219"/>
      <c r="B12" s="148" t="str">
        <f>Priloha_7!C10</f>
        <v>testování</v>
      </c>
      <c r="C12" s="87">
        <v>1</v>
      </c>
      <c r="D12" s="87">
        <v>4</v>
      </c>
      <c r="E12" s="88">
        <f t="shared" si="0"/>
        <v>4</v>
      </c>
      <c r="F12" s="89">
        <f t="shared" si="1"/>
        <v>0</v>
      </c>
      <c r="G12" s="81"/>
      <c r="H12" s="80"/>
      <c r="I12" s="80"/>
      <c r="J12" s="80"/>
      <c r="K12" s="80"/>
      <c r="L12" s="80"/>
      <c r="M12" s="80"/>
      <c r="N12" s="80"/>
    </row>
    <row r="13" spans="1:14" ht="15">
      <c r="A13" s="219"/>
      <c r="B13" s="148" t="str">
        <f>Priloha_7!C11</f>
        <v>kalibrace  pro profily dle přílohy (21 dle přílohy 5)</v>
      </c>
      <c r="C13" s="87">
        <v>7</v>
      </c>
      <c r="D13" s="87">
        <v>2</v>
      </c>
      <c r="E13" s="88">
        <f t="shared" si="0"/>
        <v>14</v>
      </c>
      <c r="F13" s="89">
        <f t="shared" si="1"/>
        <v>0</v>
      </c>
      <c r="G13" s="81"/>
      <c r="H13" s="80"/>
      <c r="I13" s="80"/>
      <c r="J13" s="80"/>
      <c r="K13" s="80"/>
      <c r="L13" s="80"/>
      <c r="M13" s="80"/>
      <c r="N13" s="80"/>
    </row>
    <row r="14" spans="1:14" ht="15">
      <c r="A14" s="219"/>
      <c r="B14" s="148" t="str">
        <f>Priloha_7!C12</f>
        <v xml:space="preserve">validace (na profily dle dohody se zadavatelem) </v>
      </c>
      <c r="C14" s="87">
        <v>7</v>
      </c>
      <c r="D14" s="87">
        <v>1</v>
      </c>
      <c r="E14" s="88">
        <f t="shared" si="0"/>
        <v>7</v>
      </c>
      <c r="F14" s="89">
        <f t="shared" si="1"/>
        <v>0</v>
      </c>
      <c r="G14" s="81"/>
      <c r="H14" s="80"/>
      <c r="I14" s="80"/>
      <c r="J14" s="80"/>
      <c r="K14" s="80"/>
      <c r="L14" s="80"/>
      <c r="M14" s="80"/>
      <c r="N14" s="80"/>
    </row>
    <row r="15" spans="1:14" ht="15">
      <c r="A15" s="219"/>
      <c r="B15" s="148" t="str">
        <f>Priloha_7!C13</f>
        <v>výstupy, analýza výsledků všech definovaných simulací (14) dle přílohy č. 4</v>
      </c>
      <c r="C15" s="87">
        <v>3</v>
      </c>
      <c r="D15" s="87">
        <v>3</v>
      </c>
      <c r="E15" s="88">
        <f>D15*C15</f>
        <v>9</v>
      </c>
      <c r="F15" s="89">
        <f t="shared" si="1"/>
        <v>0</v>
      </c>
      <c r="G15" s="81"/>
      <c r="H15" s="80"/>
      <c r="I15" s="80"/>
      <c r="J15" s="80"/>
      <c r="K15" s="80"/>
      <c r="L15" s="80"/>
      <c r="M15" s="80"/>
      <c r="N15" s="80"/>
    </row>
    <row r="16" spans="1:14" ht="15">
      <c r="A16" s="219"/>
      <c r="B16" s="148" t="str">
        <f>Priloha_7!C14</f>
        <v xml:space="preserve">Zpráva a převod výsledků včetně zadávacích familií datových řad zadavateli </v>
      </c>
      <c r="C16" s="183">
        <v>1</v>
      </c>
      <c r="D16" s="183">
        <v>2</v>
      </c>
      <c r="E16" s="88">
        <f>D16*C16</f>
        <v>2</v>
      </c>
      <c r="F16" s="89">
        <f>E16*$H$4</f>
        <v>0</v>
      </c>
      <c r="G16" s="81"/>
      <c r="H16" s="80"/>
      <c r="I16" s="80"/>
      <c r="J16" s="80"/>
      <c r="K16" s="80"/>
      <c r="L16" s="80"/>
      <c r="M16" s="80"/>
      <c r="N16" s="80"/>
    </row>
    <row r="17" spans="1:14" ht="15.75" thickBot="1">
      <c r="A17" s="220"/>
      <c r="B17" s="73"/>
      <c r="C17" s="74"/>
      <c r="D17" s="74"/>
      <c r="E17" s="74">
        <f>SUM(E8:E16)</f>
        <v>51</v>
      </c>
      <c r="F17" s="90">
        <f>SUM(F8:F16)</f>
        <v>0</v>
      </c>
      <c r="G17" s="80"/>
      <c r="H17" s="80"/>
      <c r="I17" s="80"/>
      <c r="J17" s="80"/>
      <c r="K17" s="80"/>
      <c r="L17" s="80"/>
      <c r="M17" s="80"/>
      <c r="N17" s="80"/>
    </row>
    <row r="18" spans="1:14" ht="15.75" thickBot="1">
      <c r="A18" s="75"/>
      <c r="B18" s="75"/>
      <c r="C18" s="76"/>
      <c r="D18" s="76"/>
      <c r="E18" s="76"/>
      <c r="F18" s="91"/>
      <c r="G18" s="80"/>
      <c r="H18" s="80"/>
      <c r="I18" s="80"/>
      <c r="J18" s="80"/>
      <c r="K18" s="80"/>
      <c r="L18" s="80"/>
      <c r="M18" s="80"/>
      <c r="N18" s="80"/>
    </row>
    <row r="19" spans="1:14" ht="15">
      <c r="A19" s="218" t="s">
        <v>273</v>
      </c>
      <c r="B19" s="165" t="str">
        <f>Priloha_7!C17</f>
        <v>konzultace se zpracovatelem modelu</v>
      </c>
      <c r="C19" s="144">
        <v>1</v>
      </c>
      <c r="D19" s="144">
        <v>4</v>
      </c>
      <c r="E19" s="145">
        <f aca="true" t="shared" si="2" ref="E19:E25">D19*C19</f>
        <v>4</v>
      </c>
      <c r="F19" s="146">
        <f>E19*$H$5</f>
        <v>0</v>
      </c>
      <c r="G19" s="81"/>
      <c r="H19" s="80"/>
      <c r="I19" s="80"/>
      <c r="J19" s="80"/>
      <c r="K19" s="80"/>
      <c r="L19" s="80"/>
      <c r="M19" s="80"/>
      <c r="N19" s="80"/>
    </row>
    <row r="20" spans="1:14" ht="15">
      <c r="A20" s="219"/>
      <c r="B20" s="148" t="str">
        <f>Priloha_7!C18</f>
        <v>příprava dat a integrace dat se sousedících povodí</v>
      </c>
      <c r="C20" s="87">
        <v>1</v>
      </c>
      <c r="D20" s="87">
        <v>4</v>
      </c>
      <c r="E20" s="88">
        <f t="shared" si="2"/>
        <v>4</v>
      </c>
      <c r="F20" s="89">
        <f aca="true" t="shared" si="3" ref="F20:F26">E20*$H$5</f>
        <v>0</v>
      </c>
      <c r="G20" s="81"/>
      <c r="H20" s="80"/>
      <c r="I20" s="80"/>
      <c r="J20" s="80"/>
      <c r="K20" s="80"/>
      <c r="L20" s="80"/>
      <c r="M20" s="80"/>
      <c r="N20" s="80"/>
    </row>
    <row r="21" spans="1:14" ht="15">
      <c r="A21" s="219"/>
      <c r="B21" s="148" t="str">
        <f>Priloha_7!C19</f>
        <v>definice parametrů rozhraní srážko-odtokového modelu</v>
      </c>
      <c r="C21" s="87">
        <v>1</v>
      </c>
      <c r="D21" s="87">
        <v>4</v>
      </c>
      <c r="E21" s="88">
        <f t="shared" si="2"/>
        <v>4</v>
      </c>
      <c r="F21" s="89">
        <f t="shared" si="3"/>
        <v>0</v>
      </c>
      <c r="G21" s="81"/>
      <c r="H21" s="80"/>
      <c r="I21" s="80"/>
      <c r="J21" s="80"/>
      <c r="K21" s="80"/>
      <c r="L21" s="80"/>
      <c r="M21" s="80"/>
      <c r="N21" s="80"/>
    </row>
    <row r="22" spans="1:14" ht="15">
      <c r="A22" s="219"/>
      <c r="B22" s="148" t="str">
        <f>Priloha_7!C20</f>
        <v>testování</v>
      </c>
      <c r="C22" s="87">
        <v>1</v>
      </c>
      <c r="D22" s="87">
        <v>2</v>
      </c>
      <c r="E22" s="88">
        <f t="shared" si="2"/>
        <v>2</v>
      </c>
      <c r="F22" s="89">
        <f t="shared" si="3"/>
        <v>0</v>
      </c>
      <c r="G22" s="81"/>
      <c r="H22" s="80"/>
      <c r="I22" s="80"/>
      <c r="J22" s="80"/>
      <c r="K22" s="80"/>
      <c r="L22" s="80"/>
      <c r="M22" s="80"/>
      <c r="N22" s="80"/>
    </row>
    <row r="23" spans="1:14" ht="15">
      <c r="A23" s="219"/>
      <c r="B23" s="148" t="str">
        <f>Priloha_7!C21</f>
        <v xml:space="preserve">kalibrace na dvou historických časových řadách (1976-2021 a 1999-2021) denních hodnot vstupních proměnných </v>
      </c>
      <c r="C23" s="87">
        <v>7</v>
      </c>
      <c r="D23" s="87">
        <v>1</v>
      </c>
      <c r="E23" s="88">
        <f t="shared" si="2"/>
        <v>7</v>
      </c>
      <c r="F23" s="89">
        <f t="shared" si="3"/>
        <v>0</v>
      </c>
      <c r="G23" s="81"/>
      <c r="H23" s="80"/>
      <c r="I23" s="80"/>
      <c r="J23" s="80"/>
      <c r="K23" s="80"/>
      <c r="L23" s="80"/>
      <c r="M23" s="80"/>
      <c r="N23" s="80"/>
    </row>
    <row r="24" spans="1:14" ht="15">
      <c r="A24" s="219"/>
      <c r="B24" s="148" t="str">
        <f>Priloha_7!C22</f>
        <v>úpravy okrajových podmínek</v>
      </c>
      <c r="C24" s="87">
        <v>1</v>
      </c>
      <c r="D24" s="87">
        <v>4</v>
      </c>
      <c r="E24" s="88">
        <f t="shared" si="2"/>
        <v>4</v>
      </c>
      <c r="F24" s="89">
        <f t="shared" si="3"/>
        <v>0</v>
      </c>
      <c r="G24" s="81"/>
      <c r="H24" s="80"/>
      <c r="I24" s="80"/>
      <c r="J24" s="80"/>
      <c r="K24" s="80"/>
      <c r="L24" s="80"/>
      <c r="M24" s="80"/>
      <c r="N24" s="80"/>
    </row>
    <row r="25" spans="1:14" ht="15">
      <c r="A25" s="219"/>
      <c r="B25" s="148" t="str">
        <f>Priloha_7!C23</f>
        <v xml:space="preserve">integrace všech segmentů modelování do jednoho prostředí </v>
      </c>
      <c r="C25" s="87">
        <v>1</v>
      </c>
      <c r="D25" s="87">
        <v>4</v>
      </c>
      <c r="E25" s="88">
        <f t="shared" si="2"/>
        <v>4</v>
      </c>
      <c r="F25" s="89">
        <f t="shared" si="3"/>
        <v>0</v>
      </c>
      <c r="G25" s="81"/>
      <c r="H25" s="80"/>
      <c r="I25" s="80"/>
      <c r="J25" s="80"/>
      <c r="K25" s="80"/>
      <c r="L25" s="80"/>
      <c r="M25" s="80"/>
      <c r="N25" s="80"/>
    </row>
    <row r="26" spans="1:14" ht="15">
      <c r="A26" s="219"/>
      <c r="B26" s="148" t="str">
        <f>Priloha_7!C24</f>
        <v xml:space="preserve">výstupy, sestavy a analýza výsledků </v>
      </c>
      <c r="C26" s="87">
        <v>1</v>
      </c>
      <c r="D26" s="87">
        <v>2</v>
      </c>
      <c r="E26" s="88">
        <f>D26*C26</f>
        <v>2</v>
      </c>
      <c r="F26" s="89">
        <f t="shared" si="3"/>
        <v>0</v>
      </c>
      <c r="G26" s="81"/>
      <c r="H26" s="80"/>
      <c r="I26" s="80"/>
      <c r="J26" s="80"/>
      <c r="K26" s="80"/>
      <c r="L26" s="80"/>
      <c r="M26" s="80"/>
      <c r="N26" s="80"/>
    </row>
    <row r="27" spans="1:14" ht="15">
      <c r="A27" s="219"/>
      <c r="B27" s="148" t="str">
        <f>Priloha_7!C25</f>
        <v xml:space="preserve">zpráva a převod výsledků včetně zadávacích familií datových řad zadavateli </v>
      </c>
      <c r="C27" s="183">
        <v>1</v>
      </c>
      <c r="D27" s="183">
        <v>3</v>
      </c>
      <c r="E27" s="88">
        <f>D27*C27</f>
        <v>3</v>
      </c>
      <c r="F27" s="89">
        <f>E27*$H$4</f>
        <v>0</v>
      </c>
      <c r="G27" s="170"/>
      <c r="H27" s="80"/>
      <c r="I27" s="80"/>
      <c r="N27" s="80"/>
    </row>
    <row r="28" spans="1:14" ht="15.75" thickBot="1">
      <c r="A28" s="220"/>
      <c r="B28" s="73"/>
      <c r="C28" s="74"/>
      <c r="D28" s="74"/>
      <c r="E28" s="74">
        <f>SUM(E19:E27)</f>
        <v>34</v>
      </c>
      <c r="F28" s="90">
        <f>SUM(F19:F27)</f>
        <v>0</v>
      </c>
      <c r="G28" s="80"/>
      <c r="H28" s="80"/>
      <c r="I28" s="96"/>
      <c r="N28" s="80"/>
    </row>
    <row r="29" spans="1:14" ht="15.75" thickBot="1">
      <c r="A29" s="75"/>
      <c r="B29" s="75"/>
      <c r="C29" s="76"/>
      <c r="D29" s="76"/>
      <c r="E29" s="76"/>
      <c r="F29" s="143"/>
      <c r="G29" s="80"/>
      <c r="H29" s="80"/>
      <c r="I29" s="80"/>
      <c r="N29" s="80"/>
    </row>
    <row r="30" spans="1:14" ht="15">
      <c r="A30" s="218" t="s">
        <v>274</v>
      </c>
      <c r="B30" s="165" t="str">
        <f>Priloha_7!C28</f>
        <v>zadání 5 variant opatření  (C12, C22, C23, C32, C42) dle požadavků - adaptační scénáře</v>
      </c>
      <c r="C30" s="144">
        <v>5</v>
      </c>
      <c r="D30" s="144">
        <v>2</v>
      </c>
      <c r="E30" s="145">
        <f aca="true" t="shared" si="4" ref="E30:E34">D30*C30</f>
        <v>10</v>
      </c>
      <c r="F30" s="146">
        <f aca="true" t="shared" si="5" ref="F30:F33">E30*$H$5</f>
        <v>0</v>
      </c>
      <c r="G30" s="80"/>
      <c r="H30" s="80"/>
      <c r="I30" s="80"/>
      <c r="N30" s="80"/>
    </row>
    <row r="31" spans="1:14" ht="15">
      <c r="A31" s="219"/>
      <c r="B31" s="148" t="str">
        <f>Priloha_7!C29</f>
        <v xml:space="preserve">příprava 2 vybraných klimatických scénářu (tzn. 10 simulací)  </v>
      </c>
      <c r="C31" s="87">
        <v>2</v>
      </c>
      <c r="D31" s="87">
        <v>2</v>
      </c>
      <c r="E31" s="88">
        <f t="shared" si="4"/>
        <v>4</v>
      </c>
      <c r="F31" s="89">
        <f t="shared" si="5"/>
        <v>0</v>
      </c>
      <c r="G31" s="80"/>
      <c r="H31" s="80"/>
      <c r="I31" s="80"/>
      <c r="N31" s="80"/>
    </row>
    <row r="32" spans="1:14" ht="15">
      <c r="A32" s="219"/>
      <c r="B32" s="148" t="str">
        <f>Priloha_7!C30</f>
        <v>simulace modelem pro vybrané scénáře - testovací běhy, verifikace setupů</v>
      </c>
      <c r="C32" s="87">
        <v>10</v>
      </c>
      <c r="D32" s="87">
        <v>1</v>
      </c>
      <c r="E32" s="88">
        <f t="shared" si="4"/>
        <v>10</v>
      </c>
      <c r="F32" s="89">
        <f t="shared" si="5"/>
        <v>0</v>
      </c>
      <c r="G32" s="81"/>
      <c r="H32" s="80"/>
      <c r="I32" s="80"/>
      <c r="N32" s="80"/>
    </row>
    <row r="33" spans="1:14" ht="15">
      <c r="A33" s="219"/>
      <c r="B33" s="148" t="str">
        <f>Priloha_7!C31</f>
        <v>výstupy  analýzy</v>
      </c>
      <c r="C33" s="87">
        <v>2</v>
      </c>
      <c r="D33" s="87">
        <v>3</v>
      </c>
      <c r="E33" s="88">
        <f t="shared" si="4"/>
        <v>6</v>
      </c>
      <c r="F33" s="89">
        <f t="shared" si="5"/>
        <v>0</v>
      </c>
      <c r="G33" s="81"/>
      <c r="H33" s="80"/>
      <c r="I33" s="80"/>
      <c r="N33" s="80"/>
    </row>
    <row r="34" spans="1:14" ht="15.75" thickBot="1">
      <c r="A34" s="219"/>
      <c r="B34" s="148" t="str">
        <f>Priloha_7!C32</f>
        <v xml:space="preserve">zpráva a převod výsledků zadavateli </v>
      </c>
      <c r="C34" s="184">
        <v>1</v>
      </c>
      <c r="D34" s="184">
        <v>1</v>
      </c>
      <c r="E34" s="92">
        <f t="shared" si="4"/>
        <v>1</v>
      </c>
      <c r="F34" s="89">
        <f>E34*$H$4</f>
        <v>0</v>
      </c>
      <c r="G34" s="81"/>
      <c r="H34" s="80"/>
      <c r="I34" s="80"/>
      <c r="N34" s="80"/>
    </row>
    <row r="35" spans="1:14" ht="15.75" thickBot="1">
      <c r="A35" s="220"/>
      <c r="B35" s="73"/>
      <c r="C35" s="74"/>
      <c r="D35" s="74"/>
      <c r="E35" s="74">
        <f>SUM(E30:E34)</f>
        <v>31</v>
      </c>
      <c r="F35" s="94">
        <f>SUM(F30:F34)</f>
        <v>0</v>
      </c>
      <c r="G35" s="80"/>
      <c r="H35" s="80"/>
      <c r="I35" s="80"/>
      <c r="N35" s="80"/>
    </row>
    <row r="36" spans="2:14" ht="15.75" thickBot="1">
      <c r="B36" s="141"/>
      <c r="C36" s="103"/>
      <c r="D36" s="103"/>
      <c r="E36" s="103"/>
      <c r="F36" s="142"/>
      <c r="G36" s="80"/>
      <c r="H36" s="80"/>
      <c r="I36" s="80"/>
      <c r="N36" s="80"/>
    </row>
    <row r="37" spans="1:14" ht="15">
      <c r="A37" s="218" t="s">
        <v>275</v>
      </c>
      <c r="B37" s="165" t="str">
        <f>Priloha_7!C34</f>
        <v xml:space="preserve">příprava vstupů </v>
      </c>
      <c r="C37" s="144">
        <v>7</v>
      </c>
      <c r="D37" s="144">
        <v>1</v>
      </c>
      <c r="E37" s="145">
        <f aca="true" t="shared" si="6" ref="E37:E40">D37*C37</f>
        <v>7</v>
      </c>
      <c r="F37" s="146">
        <f aca="true" t="shared" si="7" ref="F37:F38">E37*$H$5</f>
        <v>0</v>
      </c>
      <c r="G37" s="81"/>
      <c r="H37" s="80"/>
      <c r="I37" s="80"/>
      <c r="J37" s="80"/>
      <c r="K37" s="75"/>
      <c r="L37" s="80"/>
      <c r="M37" s="80"/>
      <c r="N37" s="80"/>
    </row>
    <row r="38" spans="1:14" ht="15">
      <c r="A38" s="219"/>
      <c r="B38" s="148" t="str">
        <f>Priloha_7!C35</f>
        <v>simulace modelem pro varianty 5 adaptačních variant (C12, C22, C23, C32, C42) a 24 klimatických scénářů</v>
      </c>
      <c r="C38" s="87">
        <v>7</v>
      </c>
      <c r="D38" s="87">
        <v>1</v>
      </c>
      <c r="E38" s="88">
        <f t="shared" si="6"/>
        <v>7</v>
      </c>
      <c r="F38" s="89">
        <f t="shared" si="7"/>
        <v>0</v>
      </c>
      <c r="G38" s="81"/>
      <c r="H38" s="80"/>
      <c r="I38" s="80"/>
      <c r="J38" s="80"/>
      <c r="K38" s="75"/>
      <c r="L38" s="80"/>
      <c r="M38" s="80"/>
      <c r="N38" s="80"/>
    </row>
    <row r="39" spans="1:14" ht="15">
      <c r="A39" s="219"/>
      <c r="B39" s="148" t="str">
        <f>Priloha_7!C36</f>
        <v>výstupy a analýzy</v>
      </c>
      <c r="C39" s="183">
        <v>1</v>
      </c>
      <c r="D39" s="183">
        <v>8</v>
      </c>
      <c r="E39" s="88">
        <f t="shared" si="6"/>
        <v>8</v>
      </c>
      <c r="F39" s="89">
        <f>E39*$H$4</f>
        <v>0</v>
      </c>
      <c r="G39" s="81"/>
      <c r="H39" s="80"/>
      <c r="I39" s="80"/>
      <c r="J39" s="80"/>
      <c r="K39" s="75"/>
      <c r="L39" s="80"/>
      <c r="M39" s="80"/>
      <c r="N39" s="80"/>
    </row>
    <row r="40" spans="1:14" ht="15">
      <c r="A40" s="219"/>
      <c r="B40" s="148" t="str">
        <f>Priloha_7!C37</f>
        <v xml:space="preserve">zpráva a převod výsledků včetně zadávacích familií datových řad zadavateli </v>
      </c>
      <c r="C40" s="183">
        <v>1</v>
      </c>
      <c r="D40" s="183">
        <v>2</v>
      </c>
      <c r="E40" s="88">
        <f t="shared" si="6"/>
        <v>2</v>
      </c>
      <c r="F40" s="89">
        <f>E40*$H$4</f>
        <v>0</v>
      </c>
      <c r="G40" s="81"/>
      <c r="H40" s="80"/>
      <c r="I40" s="80"/>
      <c r="N40" s="80"/>
    </row>
    <row r="41" spans="1:14" ht="15.75" thickBot="1">
      <c r="A41" s="220"/>
      <c r="B41" s="93"/>
      <c r="C41" s="74"/>
      <c r="D41" s="74"/>
      <c r="E41" s="74">
        <f>SUM(E37:E40)</f>
        <v>24</v>
      </c>
      <c r="F41" s="94">
        <f>SUM(F37:F40)</f>
        <v>0</v>
      </c>
      <c r="G41" s="80"/>
      <c r="H41" s="80"/>
      <c r="I41" s="80"/>
      <c r="N41" s="80"/>
    </row>
    <row r="42" spans="1:14" ht="15">
      <c r="A42" s="75"/>
      <c r="B42" s="52"/>
      <c r="F42" s="95"/>
      <c r="G42" s="96"/>
      <c r="H42" s="80"/>
      <c r="I42" s="80"/>
      <c r="N42" s="80"/>
    </row>
    <row r="43" spans="1:14" ht="15">
      <c r="A43" s="75"/>
      <c r="B43" s="80"/>
      <c r="C43" s="103"/>
      <c r="D43" s="103"/>
      <c r="E43" s="103"/>
      <c r="F43" s="103"/>
      <c r="G43" s="96"/>
      <c r="H43" s="80"/>
      <c r="I43" s="80"/>
      <c r="N43" s="80"/>
    </row>
    <row r="44" spans="1:14" ht="18">
      <c r="A44" s="75"/>
      <c r="B44" s="97" t="s">
        <v>290</v>
      </c>
      <c r="C44" s="76"/>
      <c r="D44" s="76"/>
      <c r="E44" s="147" t="s">
        <v>270</v>
      </c>
      <c r="F44" s="182">
        <f>+F17+F28+F35+F41</f>
        <v>0</v>
      </c>
      <c r="G44" s="80"/>
      <c r="H44" s="80"/>
      <c r="I44" s="80"/>
      <c r="N44" s="80"/>
    </row>
    <row r="45" spans="1:9" ht="15">
      <c r="A45" s="75"/>
      <c r="B45" s="82" t="s">
        <v>291</v>
      </c>
      <c r="C45" s="76"/>
      <c r="D45" s="76"/>
      <c r="E45" s="147" t="s">
        <v>271</v>
      </c>
      <c r="F45" s="168">
        <f>F44*1.21</f>
        <v>0</v>
      </c>
      <c r="G45" s="80"/>
      <c r="H45" s="80"/>
      <c r="I45" s="80"/>
    </row>
    <row r="46" spans="1:9" ht="18">
      <c r="A46" s="75"/>
      <c r="B46" s="97"/>
      <c r="C46" s="67"/>
      <c r="D46" s="67"/>
      <c r="E46" s="67"/>
      <c r="F46" s="98"/>
      <c r="G46" s="97"/>
      <c r="H46" s="99"/>
      <c r="I46" s="80"/>
    </row>
    <row r="51" ht="15">
      <c r="N51" s="171"/>
    </row>
    <row r="52" spans="3:14" ht="15">
      <c r="C52"/>
      <c r="D52"/>
      <c r="E52"/>
      <c r="F52"/>
      <c r="N52" s="172"/>
    </row>
    <row r="53" spans="3:14" ht="15">
      <c r="C53"/>
      <c r="D53"/>
      <c r="E53"/>
      <c r="F53"/>
      <c r="N53" s="171"/>
    </row>
    <row r="54" spans="3:14" ht="15">
      <c r="C54"/>
      <c r="D54"/>
      <c r="E54"/>
      <c r="F54"/>
      <c r="N54" s="171"/>
    </row>
    <row r="55" spans="3:6" ht="15">
      <c r="C55"/>
      <c r="D55"/>
      <c r="E55"/>
      <c r="F55"/>
    </row>
    <row r="56" spans="3:6" ht="15">
      <c r="C56"/>
      <c r="D56"/>
      <c r="E56"/>
      <c r="F56"/>
    </row>
    <row r="58" ht="15">
      <c r="D58" s="100"/>
    </row>
  </sheetData>
  <mergeCells count="5">
    <mergeCell ref="A37:A41"/>
    <mergeCell ref="A7:B7"/>
    <mergeCell ref="A8:A17"/>
    <mergeCell ref="A19:A28"/>
    <mergeCell ref="A30:A35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F7"/>
  <sheetViews>
    <sheetView workbookViewId="0" topLeftCell="A1">
      <selection activeCell="C8" sqref="C8"/>
    </sheetView>
  </sheetViews>
  <sheetFormatPr defaultColWidth="9.140625" defaultRowHeight="15"/>
  <cols>
    <col min="3" max="3" width="16.140625" style="0" bestFit="1" customWidth="1"/>
    <col min="4" max="4" width="7.57421875" style="0" bestFit="1" customWidth="1"/>
    <col min="5" max="5" width="16.421875" style="0" bestFit="1" customWidth="1"/>
    <col min="6" max="6" width="39.00390625" style="0" bestFit="1" customWidth="1"/>
  </cols>
  <sheetData>
    <row r="2" spans="3:6" ht="15">
      <c r="C2" t="s">
        <v>193</v>
      </c>
      <c r="D2" t="s">
        <v>67</v>
      </c>
      <c r="E2" t="s">
        <v>200</v>
      </c>
      <c r="F2" t="s">
        <v>203</v>
      </c>
    </row>
    <row r="3" spans="3:6" ht="15">
      <c r="C3" t="s">
        <v>194</v>
      </c>
      <c r="D3" t="s">
        <v>196</v>
      </c>
      <c r="E3" t="s">
        <v>202</v>
      </c>
      <c r="F3" t="s">
        <v>204</v>
      </c>
    </row>
    <row r="4" spans="3:6" ht="15">
      <c r="C4" t="s">
        <v>188</v>
      </c>
      <c r="D4" t="s">
        <v>197</v>
      </c>
      <c r="E4" t="s">
        <v>202</v>
      </c>
      <c r="F4" t="s">
        <v>205</v>
      </c>
    </row>
    <row r="5" spans="3:6" ht="15">
      <c r="C5" t="s">
        <v>189</v>
      </c>
      <c r="D5" t="s">
        <v>198</v>
      </c>
      <c r="E5" t="s">
        <v>202</v>
      </c>
      <c r="F5" t="s">
        <v>206</v>
      </c>
    </row>
    <row r="6" spans="3:6" ht="15">
      <c r="C6" t="s">
        <v>191</v>
      </c>
      <c r="D6" t="s">
        <v>199</v>
      </c>
      <c r="E6" t="s">
        <v>202</v>
      </c>
      <c r="F6" t="s">
        <v>207</v>
      </c>
    </row>
    <row r="7" spans="3:6" ht="15">
      <c r="C7" t="s">
        <v>195</v>
      </c>
      <c r="D7" t="s">
        <v>199</v>
      </c>
      <c r="E7" t="s">
        <v>201</v>
      </c>
      <c r="F7" t="s">
        <v>207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bernsteinova.j</dc:creator>
  <cp:keywords/>
  <dc:description/>
  <cp:lastModifiedBy>Milan_Fischer</cp:lastModifiedBy>
  <dcterms:created xsi:type="dcterms:W3CDTF">2021-03-14T13:33:18Z</dcterms:created>
  <dcterms:modified xsi:type="dcterms:W3CDTF">2021-04-26T21:37:34Z</dcterms:modified>
  <cp:category/>
  <cp:version/>
  <cp:contentType/>
  <cp:contentStatus/>
</cp:coreProperties>
</file>